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SERGIO MACIEL\CUENTA PUBLICA 2024\TOMO 3 EJECUTIVO\IV FORMATOS LEY DE DISCIPLINA FINANCIERA\"/>
    </mc:Choice>
  </mc:AlternateContent>
  <bookViews>
    <workbookView xWindow="0" yWindow="0" windowWidth="28800" windowHeight="12315"/>
  </bookViews>
  <sheets>
    <sheet name="F5" sheetId="1" r:id="rId1"/>
  </sheets>
  <definedNames>
    <definedName name="_xlnm.Print_Area" localSheetId="0">'F5'!$A$2:$I$80</definedName>
    <definedName name="_xlnm.Print_Titles" localSheetId="0">'F5'!$2:$8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9" i="1" l="1"/>
  <c r="I79" i="1" s="1"/>
  <c r="G79" i="1"/>
  <c r="F79" i="1"/>
  <c r="E79" i="1"/>
  <c r="I77" i="1"/>
  <c r="F77" i="1"/>
  <c r="I71" i="1"/>
  <c r="H69" i="1"/>
  <c r="I69" i="1" s="1"/>
  <c r="E69" i="1"/>
  <c r="D69" i="1"/>
  <c r="F69" i="1" s="1"/>
  <c r="I60" i="1"/>
  <c r="G60" i="1"/>
  <c r="G58" i="1" s="1"/>
  <c r="F60" i="1"/>
  <c r="I59" i="1"/>
  <c r="F59" i="1"/>
  <c r="F58" i="1" s="1"/>
  <c r="I58" i="1"/>
  <c r="H58" i="1"/>
  <c r="E58" i="1"/>
  <c r="D58" i="1"/>
  <c r="I57" i="1"/>
  <c r="F57" i="1"/>
  <c r="I56" i="1"/>
  <c r="F56" i="1"/>
  <c r="I55" i="1"/>
  <c r="F55" i="1"/>
  <c r="I54" i="1"/>
  <c r="G54" i="1"/>
  <c r="F54" i="1"/>
  <c r="I53" i="1"/>
  <c r="F53" i="1"/>
  <c r="I52" i="1"/>
  <c r="G52" i="1"/>
  <c r="G49" i="1" s="1"/>
  <c r="F52" i="1"/>
  <c r="I51" i="1"/>
  <c r="F51" i="1"/>
  <c r="F49" i="1" s="1"/>
  <c r="I50" i="1"/>
  <c r="F50" i="1"/>
  <c r="I49" i="1"/>
  <c r="H49" i="1"/>
  <c r="E49" i="1"/>
  <c r="D49" i="1"/>
  <c r="E43" i="1"/>
  <c r="E74" i="1" s="1"/>
  <c r="D43" i="1"/>
  <c r="D74" i="1" s="1"/>
  <c r="I35" i="1"/>
  <c r="G35" i="1"/>
  <c r="G30" i="1" s="1"/>
  <c r="F35" i="1"/>
  <c r="I34" i="1"/>
  <c r="F34" i="1"/>
  <c r="I33" i="1"/>
  <c r="F33" i="1"/>
  <c r="I32" i="1"/>
  <c r="F32" i="1"/>
  <c r="F30" i="1" s="1"/>
  <c r="I31" i="1"/>
  <c r="H30" i="1"/>
  <c r="I30" i="1" s="1"/>
  <c r="E30" i="1"/>
  <c r="D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F17" i="1" s="1"/>
  <c r="I20" i="1"/>
  <c r="F20" i="1"/>
  <c r="I19" i="1"/>
  <c r="F19" i="1"/>
  <c r="H17" i="1"/>
  <c r="I17" i="1" s="1"/>
  <c r="G17" i="1"/>
  <c r="E17" i="1"/>
  <c r="D17" i="1"/>
  <c r="I16" i="1"/>
  <c r="G16" i="1"/>
  <c r="F16" i="1"/>
  <c r="I15" i="1"/>
  <c r="F15" i="1"/>
  <c r="I14" i="1"/>
  <c r="F14" i="1"/>
  <c r="I13" i="1"/>
  <c r="F13" i="1"/>
  <c r="I12" i="1"/>
  <c r="F12" i="1"/>
  <c r="I11" i="1"/>
  <c r="I10" i="1"/>
  <c r="F10" i="1"/>
  <c r="F43" i="1" s="1"/>
  <c r="F74" i="1" s="1"/>
  <c r="G43" i="1" l="1"/>
  <c r="G69" i="1"/>
  <c r="H43" i="1"/>
  <c r="I43" i="1" l="1"/>
  <c r="I46" i="1" s="1"/>
  <c r="H74" i="1"/>
  <c r="I74" i="1" s="1"/>
  <c r="G74" i="1"/>
</calcChain>
</file>

<file path=xl/sharedStrings.xml><?xml version="1.0" encoding="utf-8"?>
<sst xmlns="http://schemas.openxmlformats.org/spreadsheetml/2006/main" count="78" uniqueCount="78">
  <si>
    <t>ESTADO DE MICHOACAN DE OCAMPO</t>
  </si>
  <si>
    <t>Estado Analítico de Ingresos Detallado - LDF</t>
  </si>
  <si>
    <t>(PESOS)</t>
  </si>
  <si>
    <t>Ingreso</t>
  </si>
  <si>
    <t>Diferencia (e)</t>
  </si>
  <si>
    <t>Concepto</t>
  </si>
  <si>
    <t>Estimado (d)</t>
  </si>
  <si>
    <t>Ampliaciones/ (Reducciones)</t>
  </si>
  <si>
    <t>Modificado</t>
  </si>
  <si>
    <t>Devengado</t>
  </si>
  <si>
    <t>Recaudado</t>
  </si>
  <si>
    <t>(c)</t>
  </si>
  <si>
    <t>Ingresos de Libre Disposición</t>
  </si>
  <si>
    <t xml:space="preserve"> 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</si>
  <si>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</si>
  <si>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</si>
  <si>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</si>
  <si>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</si>
  <si>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</si>
  <si>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</si>
  <si>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</si>
  <si>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</si>
  <si>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</si>
  <si>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</si>
  <si>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</si>
  <si>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</si>
  <si>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</si>
  <si>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</si>
  <si>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</si>
  <si>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</si>
  <si>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</si>
  <si>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</si>
  <si>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</si>
  <si>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</si>
  <si>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</si>
  <si>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</si>
  <si>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</si>
  <si>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</si>
  <si>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</si>
  <si>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</si>
  <si>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 xml:space="preserve">J. Transferencias 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</si>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</sst>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color rgb="FF00B050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/>
      <right style="medium">
        <color rgb="FF000000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164" fontId="0" fillId="0" borderId="0" xfId="0" applyNumberFormat="1"/>
    <xf numFmtId="164" fontId="7" fillId="0" borderId="5" xfId="1" applyNumberFormat="1" applyFont="1" applyBorder="1" applyAlignment="1">
      <alignment horizontal="center" vertical="center"/>
    </xf>
    <xf numFmtId="164" fontId="7" fillId="0" borderId="5" xfId="1" applyNumberFormat="1" applyFont="1" applyFill="1" applyBorder="1" applyAlignment="1">
      <alignment horizontal="center" vertical="center"/>
    </xf>
    <xf numFmtId="164" fontId="6" fillId="0" borderId="15" xfId="1" applyNumberFormat="1" applyFont="1" applyBorder="1" applyAlignment="1">
      <alignment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7" fillId="0" borderId="16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/>
    </xf>
    <xf numFmtId="0" fontId="7" fillId="0" borderId="1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164" fontId="9" fillId="0" borderId="0" xfId="0" applyNumberFormat="1" applyFont="1"/>
    <xf numFmtId="164" fontId="9" fillId="0" borderId="0" xfId="1" applyNumberFormat="1" applyFont="1"/>
    <xf numFmtId="164" fontId="7" fillId="0" borderId="0" xfId="1" applyNumberFormat="1" applyFont="1" applyFill="1" applyBorder="1" applyAlignment="1">
      <alignment horizontal="right" vertical="center"/>
    </xf>
    <xf numFmtId="164" fontId="0" fillId="0" borderId="0" xfId="1" applyNumberFormat="1" applyFont="1" applyFill="1" applyBorder="1"/>
    <xf numFmtId="0" fontId="0" fillId="0" borderId="0" xfId="0" applyFill="1" applyBorder="1"/>
    <xf numFmtId="164" fontId="0" fillId="0" borderId="0" xfId="0" applyNumberFormat="1" applyFill="1" applyBorder="1"/>
    <xf numFmtId="164" fontId="1" fillId="0" borderId="0" xfId="1" applyNumberFormat="1" applyFont="1" applyFill="1" applyBorder="1"/>
    <xf numFmtId="0" fontId="4" fillId="0" borderId="0" xfId="0" applyFont="1" applyFill="1" applyBorder="1" applyAlignment="1">
      <alignment horizontal="center" vertical="center"/>
    </xf>
    <xf numFmtId="164" fontId="0" fillId="0" borderId="0" xfId="1" applyFont="1" applyFill="1" applyBorder="1"/>
    <xf numFmtId="164" fontId="9" fillId="0" borderId="0" xfId="0" applyNumberFormat="1" applyFont="1" applyFill="1" applyBorder="1"/>
    <xf numFmtId="164" fontId="10" fillId="0" borderId="0" xfId="0" applyNumberFormat="1" applyFont="1" applyFill="1" applyBorder="1"/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vertical="center"/>
    </xf>
    <xf numFmtId="164" fontId="0" fillId="0" borderId="0" xfId="0" applyNumberFormat="1" applyFill="1" applyBorder="1" applyAlignment="1">
      <alignment wrapText="1"/>
    </xf>
    <xf numFmtId="164" fontId="6" fillId="0" borderId="0" xfId="1" applyNumberFormat="1" applyFont="1" applyFill="1" applyBorder="1" applyAlignment="1">
      <alignment vertical="center"/>
    </xf>
    <xf numFmtId="164" fontId="2" fillId="0" borderId="0" xfId="0" applyNumberFormat="1" applyFont="1" applyFill="1" applyBorder="1"/>
    <xf numFmtId="0" fontId="6" fillId="0" borderId="0" xfId="0" applyFont="1" applyFill="1" applyBorder="1" applyAlignment="1">
      <alignment horizontal="left" vertical="center" wrapText="1"/>
    </xf>
    <xf numFmtId="165" fontId="7" fillId="0" borderId="8" xfId="1" applyNumberFormat="1" applyFont="1" applyBorder="1" applyAlignment="1">
      <alignment horizontal="justify" vertical="center"/>
    </xf>
    <xf numFmtId="4" fontId="8" fillId="0" borderId="5" xfId="1" applyNumberFormat="1" applyFont="1" applyFill="1" applyBorder="1" applyAlignment="1">
      <alignment horizontal="right" vertical="center"/>
    </xf>
    <xf numFmtId="4" fontId="8" fillId="0" borderId="13" xfId="1" applyNumberFormat="1" applyFont="1" applyFill="1" applyBorder="1" applyAlignment="1">
      <alignment horizontal="right" vertical="center"/>
    </xf>
    <xf numFmtId="4" fontId="13" fillId="0" borderId="15" xfId="1" applyNumberFormat="1" applyFont="1" applyFill="1" applyBorder="1" applyAlignment="1">
      <alignment horizontal="right" vertical="center"/>
    </xf>
    <xf numFmtId="4" fontId="13" fillId="0" borderId="13" xfId="1" applyNumberFormat="1" applyFont="1" applyFill="1" applyBorder="1" applyAlignment="1">
      <alignment horizontal="right" vertical="center"/>
    </xf>
    <xf numFmtId="4" fontId="13" fillId="0" borderId="5" xfId="1" applyNumberFormat="1" applyFont="1" applyFill="1" applyBorder="1" applyAlignment="1">
      <alignment horizontal="right" vertical="center"/>
    </xf>
    <xf numFmtId="4" fontId="8" fillId="0" borderId="5" xfId="1" applyNumberFormat="1" applyFont="1" applyBorder="1" applyAlignment="1">
      <alignment horizontal="right" vertical="center"/>
    </xf>
    <xf numFmtId="4" fontId="13" fillId="0" borderId="17" xfId="1" applyNumberFormat="1" applyFont="1" applyBorder="1" applyAlignment="1">
      <alignment horizontal="right" vertical="center"/>
    </xf>
    <xf numFmtId="4" fontId="13" fillId="0" borderId="17" xfId="1" applyNumberFormat="1" applyFont="1" applyFill="1" applyBorder="1" applyAlignment="1">
      <alignment horizontal="right" vertical="center"/>
    </xf>
    <xf numFmtId="4" fontId="8" fillId="0" borderId="15" xfId="1" applyNumberFormat="1" applyFont="1" applyBorder="1" applyAlignment="1">
      <alignment horizontal="right" vertical="center"/>
    </xf>
    <xf numFmtId="4" fontId="0" fillId="4" borderId="18" xfId="1" applyNumberFormat="1" applyFont="1" applyFill="1" applyBorder="1" applyAlignment="1">
      <alignment horizontal="right" vertical="center"/>
    </xf>
    <xf numFmtId="4" fontId="14" fillId="4" borderId="18" xfId="1" applyNumberFormat="1" applyFont="1" applyFill="1" applyBorder="1" applyAlignment="1">
      <alignment horizontal="right" vertical="center"/>
    </xf>
    <xf numFmtId="4" fontId="13" fillId="0" borderId="5" xfId="1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7" fillId="0" borderId="16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64" fontId="6" fillId="2" borderId="9" xfId="0" applyNumberFormat="1" applyFont="1" applyFill="1" applyBorder="1" applyAlignment="1">
      <alignment horizontal="center" vertical="center"/>
    </xf>
    <xf numFmtId="164" fontId="6" fillId="2" borderId="1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>
      <alignment horizontal="center" vertical="center"/>
    </xf>
    <xf numFmtId="164" fontId="6" fillId="2" borderId="12" xfId="0" applyNumberFormat="1" applyFont="1" applyFill="1" applyBorder="1" applyAlignment="1">
      <alignment horizontal="center" vertical="center"/>
    </xf>
    <xf numFmtId="164" fontId="6" fillId="2" borderId="13" xfId="0" applyNumberFormat="1" applyFont="1" applyFill="1" applyBorder="1" applyAlignment="1">
      <alignment horizontal="center" vertical="center"/>
    </xf>
    <xf numFmtId="164" fontId="6" fillId="2" borderId="1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/>
    </xf>
    <xf numFmtId="0" fontId="7" fillId="0" borderId="19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7" fillId="0" borderId="16" xfId="0" applyFont="1" applyFill="1" applyBorder="1" applyAlignment="1">
      <alignment horizontal="left" vertical="center" wrapText="1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"/>
  <sheetViews>
    <sheetView tabSelected="1" topLeftCell="B1" workbookViewId="0">
      <selection activeCell="H84" sqref="H84"/>
    </sheetView>
  </sheetViews>
  <sheetFormatPr baseColWidth="10" defaultRowHeight="15" x14ac:dyDescent="0.25"/>
  <cols>
    <col min="1" max="1" width="2.28515625" customWidth="1"/>
    <col min="2" max="2" width="2.7109375" customWidth="1"/>
    <col min="3" max="3" width="58.140625" customWidth="1"/>
    <col min="4" max="4" width="17.42578125" style="3" customWidth="1"/>
    <col min="5" max="5" width="15.42578125" style="3" customWidth="1"/>
    <col min="6" max="6" width="18.140625" style="3" customWidth="1"/>
    <col min="7" max="7" width="19.5703125" style="3" customWidth="1"/>
    <col min="8" max="8" width="17.140625" style="3" customWidth="1"/>
    <col min="9" max="9" width="20.85546875" style="3" customWidth="1"/>
  </cols>
  <sheetData>
    <row r="1" spans="1:9" ht="15.75" thickBot="1" x14ac:dyDescent="0.3">
      <c r="A1" s="1"/>
      <c r="B1" s="2"/>
    </row>
    <row r="2" spans="1:9" x14ac:dyDescent="0.25">
      <c r="A2" s="49" t="s">
        <v>0</v>
      </c>
      <c r="B2" s="50"/>
      <c r="C2" s="50"/>
      <c r="D2" s="50"/>
      <c r="E2" s="50"/>
      <c r="F2" s="50"/>
      <c r="G2" s="50"/>
      <c r="H2" s="50"/>
      <c r="I2" s="51"/>
    </row>
    <row r="3" spans="1:9" ht="14.25" customHeight="1" x14ac:dyDescent="0.25">
      <c r="A3" s="52" t="s">
        <v>1</v>
      </c>
      <c r="B3" s="53"/>
      <c r="C3" s="53"/>
      <c r="D3" s="53"/>
      <c r="E3" s="53"/>
      <c r="F3" s="53"/>
      <c r="G3" s="53"/>
      <c r="H3" s="53"/>
      <c r="I3" s="54"/>
    </row>
    <row r="4" spans="1:9" x14ac:dyDescent="0.25">
      <c r="A4" s="52" t="s">
        <v>77</v>
      </c>
      <c r="B4" s="53"/>
      <c r="C4" s="53"/>
      <c r="D4" s="53"/>
      <c r="E4" s="53"/>
      <c r="F4" s="53"/>
      <c r="G4" s="53"/>
      <c r="H4" s="53"/>
      <c r="I4" s="54"/>
    </row>
    <row r="5" spans="1:9" ht="12.75" customHeight="1" thickBot="1" x14ac:dyDescent="0.3">
      <c r="A5" s="55" t="s">
        <v>2</v>
      </c>
      <c r="B5" s="56"/>
      <c r="C5" s="56"/>
      <c r="D5" s="56"/>
      <c r="E5" s="56"/>
      <c r="F5" s="56"/>
      <c r="G5" s="56"/>
      <c r="H5" s="56"/>
      <c r="I5" s="57"/>
    </row>
    <row r="6" spans="1:9" ht="15.75" thickBot="1" x14ac:dyDescent="0.3">
      <c r="A6" s="58"/>
      <c r="B6" s="59"/>
      <c r="C6" s="60"/>
      <c r="D6" s="61" t="s">
        <v>3</v>
      </c>
      <c r="E6" s="62"/>
      <c r="F6" s="62"/>
      <c r="G6" s="62"/>
      <c r="H6" s="63"/>
      <c r="I6" s="64" t="s">
        <v>4</v>
      </c>
    </row>
    <row r="7" spans="1:9" ht="15" customHeight="1" x14ac:dyDescent="0.25">
      <c r="A7" s="67" t="s">
        <v>5</v>
      </c>
      <c r="B7" s="68"/>
      <c r="C7" s="69"/>
      <c r="D7" s="70" t="s">
        <v>6</v>
      </c>
      <c r="E7" s="72" t="s">
        <v>7</v>
      </c>
      <c r="F7" s="64" t="s">
        <v>8</v>
      </c>
      <c r="G7" s="64" t="s">
        <v>9</v>
      </c>
      <c r="H7" s="64" t="s">
        <v>10</v>
      </c>
      <c r="I7" s="65"/>
    </row>
    <row r="8" spans="1:9" ht="15.75" thickBot="1" x14ac:dyDescent="0.3">
      <c r="A8" s="55" t="s">
        <v>11</v>
      </c>
      <c r="B8" s="56"/>
      <c r="C8" s="57"/>
      <c r="D8" s="71"/>
      <c r="E8" s="73"/>
      <c r="F8" s="66"/>
      <c r="G8" s="66"/>
      <c r="H8" s="66"/>
      <c r="I8" s="66"/>
    </row>
    <row r="9" spans="1:9" x14ac:dyDescent="0.25">
      <c r="A9" s="74" t="s">
        <v>12</v>
      </c>
      <c r="B9" s="75"/>
      <c r="C9" s="76"/>
      <c r="D9" s="4"/>
      <c r="E9" s="5"/>
      <c r="F9" s="5"/>
      <c r="G9" s="5"/>
      <c r="H9" s="6" t="s">
        <v>13</v>
      </c>
      <c r="I9" s="4"/>
    </row>
    <row r="10" spans="1:9" x14ac:dyDescent="0.25">
      <c r="A10" s="7"/>
      <c r="B10" s="47" t="s">
        <v>14</v>
      </c>
      <c r="C10" s="48"/>
      <c r="D10" s="35">
        <v>2861216703</v>
      </c>
      <c r="E10" s="35">
        <v>828623385.21000004</v>
      </c>
      <c r="F10" s="35">
        <f>SUM(D10:E10)</f>
        <v>3689840088.21</v>
      </c>
      <c r="G10" s="35">
        <v>3689840088.21</v>
      </c>
      <c r="H10" s="35">
        <v>3689840088.21</v>
      </c>
      <c r="I10" s="36">
        <f>+H10-D10</f>
        <v>828623385.21000004</v>
      </c>
    </row>
    <row r="11" spans="1:9" x14ac:dyDescent="0.25">
      <c r="A11" s="7"/>
      <c r="B11" s="47" t="s">
        <v>15</v>
      </c>
      <c r="C11" s="48"/>
      <c r="D11" s="35"/>
      <c r="E11" s="35"/>
      <c r="F11" s="35">
        <v>0</v>
      </c>
      <c r="G11" s="35"/>
      <c r="H11" s="35"/>
      <c r="I11" s="36">
        <f t="shared" ref="I11:I17" si="0">+H11-D11</f>
        <v>0</v>
      </c>
    </row>
    <row r="12" spans="1:9" x14ac:dyDescent="0.25">
      <c r="A12" s="7"/>
      <c r="B12" s="47" t="s">
        <v>16</v>
      </c>
      <c r="C12" s="48"/>
      <c r="D12" s="35">
        <v>0</v>
      </c>
      <c r="E12" s="35">
        <v>53510594.979999997</v>
      </c>
      <c r="F12" s="35">
        <f t="shared" ref="F12:F15" si="1">SUM(D12:E12)</f>
        <v>53510594.979999997</v>
      </c>
      <c r="G12" s="35">
        <v>53510594.979999997</v>
      </c>
      <c r="H12" s="35">
        <v>53510594.979999997</v>
      </c>
      <c r="I12" s="36">
        <f>+H12-D12</f>
        <v>53510594.979999997</v>
      </c>
    </row>
    <row r="13" spans="1:9" x14ac:dyDescent="0.25">
      <c r="A13" s="7"/>
      <c r="B13" s="10" t="s">
        <v>17</v>
      </c>
      <c r="C13" s="11"/>
      <c r="D13" s="35">
        <v>2805034451</v>
      </c>
      <c r="E13" s="35">
        <v>414605821.78000021</v>
      </c>
      <c r="F13" s="35">
        <f t="shared" si="1"/>
        <v>3219640272.7800002</v>
      </c>
      <c r="G13" s="35">
        <v>3219640272.7800002</v>
      </c>
      <c r="H13" s="35">
        <v>3219640272.7800002</v>
      </c>
      <c r="I13" s="36">
        <f>+H13-D13</f>
        <v>414605821.78000021</v>
      </c>
    </row>
    <row r="14" spans="1:9" x14ac:dyDescent="0.25">
      <c r="A14" s="7"/>
      <c r="B14" s="47" t="s">
        <v>18</v>
      </c>
      <c r="C14" s="48"/>
      <c r="D14" s="35">
        <v>65269073</v>
      </c>
      <c r="E14" s="35">
        <v>330772577.25999999</v>
      </c>
      <c r="F14" s="35">
        <f t="shared" si="1"/>
        <v>396041650.25999999</v>
      </c>
      <c r="G14" s="35">
        <v>396041650.25999999</v>
      </c>
      <c r="H14" s="35">
        <v>396041650.25999999</v>
      </c>
      <c r="I14" s="36">
        <f>+H14-D14</f>
        <v>330772577.25999999</v>
      </c>
    </row>
    <row r="15" spans="1:9" x14ac:dyDescent="0.25">
      <c r="A15" s="7"/>
      <c r="B15" s="47" t="s">
        <v>19</v>
      </c>
      <c r="C15" s="48"/>
      <c r="D15" s="35">
        <v>542069549</v>
      </c>
      <c r="E15" s="35">
        <v>88853742.580000043</v>
      </c>
      <c r="F15" s="35">
        <f t="shared" si="1"/>
        <v>630923291.58000004</v>
      </c>
      <c r="G15" s="35">
        <v>630923291.58000004</v>
      </c>
      <c r="H15" s="35">
        <v>630923291.58000004</v>
      </c>
      <c r="I15" s="36">
        <f>+H15-D15</f>
        <v>88853742.580000043</v>
      </c>
    </row>
    <row r="16" spans="1:9" x14ac:dyDescent="0.25">
      <c r="A16" s="7"/>
      <c r="B16" s="47" t="s">
        <v>20</v>
      </c>
      <c r="C16" s="48"/>
      <c r="D16" s="35">
        <v>45064676</v>
      </c>
      <c r="E16" s="35">
        <v>-14662552.159999996</v>
      </c>
      <c r="F16" s="35">
        <f>SUM(D16:E16)</f>
        <v>30402123.840000004</v>
      </c>
      <c r="G16" s="35">
        <f>21049036.37+9353087.47</f>
        <v>30402123.840000004</v>
      </c>
      <c r="H16" s="35">
        <v>30402123.840000004</v>
      </c>
      <c r="I16" s="36">
        <f>+H16-D16</f>
        <v>-14662552.159999996</v>
      </c>
    </row>
    <row r="17" spans="1:9" x14ac:dyDescent="0.25">
      <c r="A17" s="78"/>
      <c r="B17" s="79" t="s">
        <v>21</v>
      </c>
      <c r="C17" s="80"/>
      <c r="D17" s="37">
        <f>+D19+D20+D21+D22+D24+D23+D25+D26+D27+D28+D29</f>
        <v>39906332594</v>
      </c>
      <c r="E17" s="37">
        <f>SUM(E19:E29)</f>
        <v>99598257.599998474</v>
      </c>
      <c r="F17" s="37">
        <f>SUM(F19:F29)</f>
        <v>40005930851.599998</v>
      </c>
      <c r="G17" s="37">
        <f>SUM(G19:G29)</f>
        <v>40005930851.599998</v>
      </c>
      <c r="H17" s="37">
        <f>SUM(H19:H29)</f>
        <v>40005930851.599998</v>
      </c>
      <c r="I17" s="38">
        <f t="shared" si="0"/>
        <v>99598257.599998474</v>
      </c>
    </row>
    <row r="18" spans="1:9" x14ac:dyDescent="0.25">
      <c r="A18" s="78"/>
      <c r="B18" s="47" t="s">
        <v>22</v>
      </c>
      <c r="C18" s="48"/>
      <c r="D18" s="37"/>
      <c r="E18" s="37"/>
      <c r="F18" s="37"/>
      <c r="G18" s="37"/>
      <c r="H18" s="37"/>
      <c r="I18" s="36"/>
    </row>
    <row r="19" spans="1:9" x14ac:dyDescent="0.25">
      <c r="A19" s="7"/>
      <c r="B19" s="10"/>
      <c r="C19" s="11" t="s">
        <v>23</v>
      </c>
      <c r="D19" s="35">
        <v>31015720703</v>
      </c>
      <c r="E19" s="35">
        <v>718996138.59999847</v>
      </c>
      <c r="F19" s="35">
        <f t="shared" ref="F19:F25" si="2">SUM(D19:E19)</f>
        <v>31734716841.599998</v>
      </c>
      <c r="G19" s="35">
        <v>31734716841.599998</v>
      </c>
      <c r="H19" s="35">
        <v>31734716841.599998</v>
      </c>
      <c r="I19" s="36">
        <f>+H19-D19</f>
        <v>718996138.59999847</v>
      </c>
    </row>
    <row r="20" spans="1:9" x14ac:dyDescent="0.25">
      <c r="A20" s="7"/>
      <c r="B20" s="10"/>
      <c r="C20" s="11" t="s">
        <v>24</v>
      </c>
      <c r="D20" s="35">
        <v>1713861007</v>
      </c>
      <c r="E20" s="35">
        <v>36410601</v>
      </c>
      <c r="F20" s="35">
        <f t="shared" si="2"/>
        <v>1750271608</v>
      </c>
      <c r="G20" s="35">
        <v>1750271608</v>
      </c>
      <c r="H20" s="35">
        <v>1750271608</v>
      </c>
      <c r="I20" s="36">
        <f>+H20-D20</f>
        <v>36410601</v>
      </c>
    </row>
    <row r="21" spans="1:9" x14ac:dyDescent="0.25">
      <c r="A21" s="7"/>
      <c r="B21" s="10"/>
      <c r="C21" s="11" t="s">
        <v>25</v>
      </c>
      <c r="D21" s="35">
        <v>1486545177</v>
      </c>
      <c r="E21" s="35">
        <v>-137891955</v>
      </c>
      <c r="F21" s="35">
        <f t="shared" si="2"/>
        <v>1348653222</v>
      </c>
      <c r="G21" s="35">
        <v>1348653222</v>
      </c>
      <c r="H21" s="35">
        <v>1348653222</v>
      </c>
      <c r="I21" s="36">
        <f t="shared" ref="I21:I43" si="3">+H21-D21</f>
        <v>-137891955</v>
      </c>
    </row>
    <row r="22" spans="1:9" x14ac:dyDescent="0.25">
      <c r="A22" s="7"/>
      <c r="B22" s="10"/>
      <c r="C22" s="11" t="s">
        <v>26</v>
      </c>
      <c r="D22" s="35">
        <v>549390236</v>
      </c>
      <c r="E22" s="35">
        <v>-549390236</v>
      </c>
      <c r="F22" s="35">
        <f t="shared" si="2"/>
        <v>0</v>
      </c>
      <c r="G22" s="35">
        <v>0</v>
      </c>
      <c r="H22" s="35">
        <v>0</v>
      </c>
      <c r="I22" s="36">
        <f>+H22-D22</f>
        <v>-549390236</v>
      </c>
    </row>
    <row r="23" spans="1:9" x14ac:dyDescent="0.25">
      <c r="A23" s="7"/>
      <c r="B23" s="10"/>
      <c r="C23" s="11" t="s">
        <v>27</v>
      </c>
      <c r="D23" s="35">
        <v>0</v>
      </c>
      <c r="E23" s="35">
        <v>0</v>
      </c>
      <c r="F23" s="35">
        <f t="shared" si="2"/>
        <v>0</v>
      </c>
      <c r="G23" s="35">
        <v>0</v>
      </c>
      <c r="H23" s="35">
        <v>0</v>
      </c>
      <c r="I23" s="36">
        <f t="shared" si="3"/>
        <v>0</v>
      </c>
    </row>
    <row r="24" spans="1:9" x14ac:dyDescent="0.25">
      <c r="A24" s="7"/>
      <c r="B24" s="10"/>
      <c r="C24" s="11" t="s">
        <v>28</v>
      </c>
      <c r="D24" s="35">
        <v>778618264</v>
      </c>
      <c r="E24" s="35">
        <v>-167208813</v>
      </c>
      <c r="F24" s="35">
        <f t="shared" si="2"/>
        <v>611409451</v>
      </c>
      <c r="G24" s="35">
        <v>611409451</v>
      </c>
      <c r="H24" s="35">
        <v>611409451</v>
      </c>
      <c r="I24" s="36">
        <f t="shared" si="3"/>
        <v>-167208813</v>
      </c>
    </row>
    <row r="25" spans="1:9" x14ac:dyDescent="0.25">
      <c r="A25" s="7"/>
      <c r="B25" s="10"/>
      <c r="C25" s="11" t="s">
        <v>29</v>
      </c>
      <c r="D25" s="35"/>
      <c r="E25" s="35"/>
      <c r="F25" s="35">
        <f t="shared" si="2"/>
        <v>0</v>
      </c>
      <c r="G25" s="35"/>
      <c r="H25" s="35"/>
      <c r="I25" s="36">
        <f t="shared" si="3"/>
        <v>0</v>
      </c>
    </row>
    <row r="26" spans="1:9" x14ac:dyDescent="0.25">
      <c r="A26" s="7"/>
      <c r="B26" s="10"/>
      <c r="C26" s="11" t="s">
        <v>30</v>
      </c>
      <c r="D26" s="35"/>
      <c r="E26" s="35"/>
      <c r="F26" s="35">
        <f>SUM(D26:E26)</f>
        <v>0</v>
      </c>
      <c r="G26" s="35"/>
      <c r="H26" s="35"/>
      <c r="I26" s="36">
        <f t="shared" si="3"/>
        <v>0</v>
      </c>
    </row>
    <row r="27" spans="1:9" x14ac:dyDescent="0.25">
      <c r="A27" s="7"/>
      <c r="B27" s="10"/>
      <c r="C27" s="11" t="s">
        <v>31</v>
      </c>
      <c r="D27" s="35">
        <v>1117756368</v>
      </c>
      <c r="E27" s="35">
        <v>-256410466</v>
      </c>
      <c r="F27" s="35">
        <f>SUM(D27:E27)</f>
        <v>861345902</v>
      </c>
      <c r="G27" s="35">
        <v>861345902</v>
      </c>
      <c r="H27" s="35">
        <v>861345902</v>
      </c>
      <c r="I27" s="36">
        <f t="shared" si="3"/>
        <v>-256410466</v>
      </c>
    </row>
    <row r="28" spans="1:9" x14ac:dyDescent="0.25">
      <c r="A28" s="7"/>
      <c r="B28" s="10"/>
      <c r="C28" s="11" t="s">
        <v>32</v>
      </c>
      <c r="D28" s="35">
        <v>3244440839</v>
      </c>
      <c r="E28" s="35">
        <v>418469859</v>
      </c>
      <c r="F28" s="35">
        <f>SUM(D28:E28)</f>
        <v>3662910698</v>
      </c>
      <c r="G28" s="35">
        <v>3662910698</v>
      </c>
      <c r="H28" s="35">
        <v>3662910698</v>
      </c>
      <c r="I28" s="36">
        <f t="shared" si="3"/>
        <v>418469859</v>
      </c>
    </row>
    <row r="29" spans="1:9" ht="22.5" customHeight="1" x14ac:dyDescent="0.25">
      <c r="A29" s="7"/>
      <c r="B29" s="10"/>
      <c r="C29" s="12" t="s">
        <v>33</v>
      </c>
      <c r="D29" s="35">
        <v>0</v>
      </c>
      <c r="E29" s="35">
        <v>36623129</v>
      </c>
      <c r="F29" s="35">
        <f>SUM(D29:E29)</f>
        <v>36623129</v>
      </c>
      <c r="G29" s="35">
        <v>36623129</v>
      </c>
      <c r="H29" s="35">
        <v>36623129</v>
      </c>
      <c r="I29" s="36">
        <f t="shared" si="3"/>
        <v>36623129</v>
      </c>
    </row>
    <row r="30" spans="1:9" ht="18.75" customHeight="1" x14ac:dyDescent="0.25">
      <c r="A30" s="7"/>
      <c r="B30" s="81" t="s">
        <v>34</v>
      </c>
      <c r="C30" s="82"/>
      <c r="D30" s="39">
        <f>SUM(D31:D35)</f>
        <v>1040259413</v>
      </c>
      <c r="E30" s="39">
        <f>SUM(E31:E35)</f>
        <v>409920511.31999999</v>
      </c>
      <c r="F30" s="39">
        <f>SUM(F31:F35)</f>
        <v>1450179924.3199999</v>
      </c>
      <c r="G30" s="39">
        <f>SUM(G31:G35)</f>
        <v>1450179924.3199999</v>
      </c>
      <c r="H30" s="39">
        <f>SUM(H31:H35)</f>
        <v>1450179924.3199999</v>
      </c>
      <c r="I30" s="38">
        <f>+H30-D30</f>
        <v>409920511.31999993</v>
      </c>
    </row>
    <row r="31" spans="1:9" x14ac:dyDescent="0.25">
      <c r="A31" s="7"/>
      <c r="B31" s="10"/>
      <c r="C31" s="11" t="s">
        <v>35</v>
      </c>
      <c r="D31" s="35"/>
      <c r="E31" s="35"/>
      <c r="F31" s="35"/>
      <c r="G31" s="35"/>
      <c r="H31" s="35"/>
      <c r="I31" s="36">
        <f t="shared" si="3"/>
        <v>0</v>
      </c>
    </row>
    <row r="32" spans="1:9" x14ac:dyDescent="0.25">
      <c r="A32" s="7"/>
      <c r="B32" s="10"/>
      <c r="C32" s="11" t="s">
        <v>36</v>
      </c>
      <c r="D32" s="35">
        <v>94659041</v>
      </c>
      <c r="E32" s="35">
        <v>-5</v>
      </c>
      <c r="F32" s="35">
        <f>SUM(D32:E32)</f>
        <v>94659036</v>
      </c>
      <c r="G32" s="35">
        <v>94659036</v>
      </c>
      <c r="H32" s="35">
        <v>94659036</v>
      </c>
      <c r="I32" s="36">
        <f t="shared" si="3"/>
        <v>-5</v>
      </c>
    </row>
    <row r="33" spans="1:9" x14ac:dyDescent="0.25">
      <c r="A33" s="7"/>
      <c r="B33" s="10"/>
      <c r="C33" s="11" t="s">
        <v>37</v>
      </c>
      <c r="D33" s="35">
        <v>472832988</v>
      </c>
      <c r="E33" s="35">
        <v>-106224731.79000002</v>
      </c>
      <c r="F33" s="35">
        <f>SUM(D33:E33)</f>
        <v>366608256.20999998</v>
      </c>
      <c r="G33" s="35">
        <v>366608256.20999998</v>
      </c>
      <c r="H33" s="35">
        <v>366608256.20999998</v>
      </c>
      <c r="I33" s="36">
        <f t="shared" si="3"/>
        <v>-106224731.79000002</v>
      </c>
    </row>
    <row r="34" spans="1:9" x14ac:dyDescent="0.25">
      <c r="A34" s="7"/>
      <c r="B34" s="10"/>
      <c r="C34" s="11" t="s">
        <v>38</v>
      </c>
      <c r="D34" s="35">
        <v>21594784</v>
      </c>
      <c r="E34" s="35">
        <v>-74610</v>
      </c>
      <c r="F34" s="35">
        <f>SUM(D34:E34)</f>
        <v>21520174</v>
      </c>
      <c r="G34" s="35">
        <v>21520174</v>
      </c>
      <c r="H34" s="35">
        <v>21520174</v>
      </c>
      <c r="I34" s="36">
        <f t="shared" si="3"/>
        <v>-74610</v>
      </c>
    </row>
    <row r="35" spans="1:9" x14ac:dyDescent="0.25">
      <c r="A35" s="7"/>
      <c r="B35" s="10"/>
      <c r="C35" s="11" t="s">
        <v>39</v>
      </c>
      <c r="D35" s="35">
        <v>451172600</v>
      </c>
      <c r="E35" s="35">
        <v>516219858.11000001</v>
      </c>
      <c r="F35" s="35">
        <f>SUM(D35:E35)</f>
        <v>967392458.11000001</v>
      </c>
      <c r="G35" s="35">
        <f>(1344216.63+6496691.02+70311952.93+120969308+642464.67+314177.7+5175459.69+5529218.47+351099+74326406+137832681+5793624+565736+537688522+50901)</f>
        <v>967392458.11000001</v>
      </c>
      <c r="H35" s="35">
        <v>967392458.11000001</v>
      </c>
      <c r="I35" s="36">
        <f t="shared" si="3"/>
        <v>516219858.11000001</v>
      </c>
    </row>
    <row r="36" spans="1:9" x14ac:dyDescent="0.25">
      <c r="A36" s="7"/>
      <c r="B36" s="75" t="s">
        <v>40</v>
      </c>
      <c r="C36" s="77"/>
      <c r="D36" s="35"/>
      <c r="E36" s="35"/>
      <c r="F36" s="35"/>
      <c r="G36" s="35"/>
      <c r="H36" s="35"/>
      <c r="I36" s="36"/>
    </row>
    <row r="37" spans="1:9" x14ac:dyDescent="0.25">
      <c r="A37" s="7"/>
      <c r="B37" s="75" t="s">
        <v>41</v>
      </c>
      <c r="C37" s="77"/>
      <c r="D37" s="39"/>
      <c r="E37" s="39"/>
      <c r="F37" s="39"/>
      <c r="G37" s="39"/>
      <c r="H37" s="39"/>
      <c r="I37" s="36"/>
    </row>
    <row r="38" spans="1:9" x14ac:dyDescent="0.25">
      <c r="A38" s="7"/>
      <c r="B38" s="8"/>
      <c r="C38" s="9" t="s">
        <v>42</v>
      </c>
      <c r="D38" s="35"/>
      <c r="E38" s="35"/>
      <c r="F38" s="35"/>
      <c r="G38" s="35"/>
      <c r="H38" s="35"/>
      <c r="I38" s="36"/>
    </row>
    <row r="39" spans="1:9" x14ac:dyDescent="0.25">
      <c r="A39" s="7"/>
      <c r="B39" s="75" t="s">
        <v>43</v>
      </c>
      <c r="C39" s="77"/>
      <c r="D39" s="39"/>
      <c r="E39" s="39"/>
      <c r="F39" s="39"/>
      <c r="G39" s="39"/>
      <c r="H39" s="39"/>
      <c r="I39" s="36"/>
    </row>
    <row r="40" spans="1:9" x14ac:dyDescent="0.25">
      <c r="A40" s="7"/>
      <c r="B40" s="8"/>
      <c r="C40" s="9" t="s">
        <v>44</v>
      </c>
      <c r="D40" s="35"/>
      <c r="E40" s="35"/>
      <c r="F40" s="35"/>
      <c r="G40" s="35"/>
      <c r="H40" s="35"/>
      <c r="I40" s="36"/>
    </row>
    <row r="41" spans="1:9" x14ac:dyDescent="0.25">
      <c r="A41" s="7"/>
      <c r="B41" s="8"/>
      <c r="C41" s="9" t="s">
        <v>45</v>
      </c>
      <c r="D41" s="35"/>
      <c r="E41" s="35"/>
      <c r="F41" s="35"/>
      <c r="G41" s="35"/>
      <c r="H41" s="35"/>
      <c r="I41" s="36"/>
    </row>
    <row r="42" spans="1:9" ht="6" customHeight="1" x14ac:dyDescent="0.25">
      <c r="A42" s="7"/>
      <c r="B42" s="8"/>
      <c r="C42" s="9"/>
      <c r="D42" s="40"/>
      <c r="E42" s="40"/>
      <c r="F42" s="40"/>
      <c r="G42" s="35"/>
      <c r="H42" s="35"/>
      <c r="I42" s="36"/>
    </row>
    <row r="43" spans="1:9" x14ac:dyDescent="0.25">
      <c r="A43" s="74" t="s">
        <v>46</v>
      </c>
      <c r="B43" s="75"/>
      <c r="C43" s="77"/>
      <c r="D43" s="37">
        <f>+D10+D11+D12+D13+D14+D15+D16+D17+D30+D36+D37+D39</f>
        <v>47265246459</v>
      </c>
      <c r="E43" s="37">
        <f>+E10+E11+E12+E13+E14+E15+E16+E17+E30+E36+E37+E39</f>
        <v>2211222338.5699987</v>
      </c>
      <c r="F43" s="37">
        <f>+F10+F11+F12+F13+F14+F15+F16+F17+F30+F36+F37+F39</f>
        <v>49476468797.57</v>
      </c>
      <c r="G43" s="37">
        <f>+G10+G11+G12+G13+G14+G15+G16+G17+G30+G36+G37+G39</f>
        <v>49476468797.57</v>
      </c>
      <c r="H43" s="37">
        <f>+H10+H11+H12+H13+H14+H15+H16+H17+H30+H36+H37+H39</f>
        <v>49476468797.57</v>
      </c>
      <c r="I43" s="38">
        <f t="shared" si="3"/>
        <v>2211222338.5699997</v>
      </c>
    </row>
    <row r="44" spans="1:9" x14ac:dyDescent="0.25">
      <c r="A44" s="74" t="s">
        <v>47</v>
      </c>
      <c r="B44" s="75"/>
      <c r="C44" s="77"/>
      <c r="D44" s="41"/>
      <c r="E44" s="41"/>
      <c r="F44" s="41"/>
      <c r="G44" s="42"/>
      <c r="H44" s="42"/>
      <c r="I44" s="43"/>
    </row>
    <row r="45" spans="1:9" ht="6" customHeight="1" x14ac:dyDescent="0.25">
      <c r="A45" s="78"/>
      <c r="B45" s="83"/>
      <c r="C45" s="84"/>
      <c r="D45" s="41"/>
      <c r="E45" s="41"/>
      <c r="F45" s="41"/>
      <c r="G45" s="42"/>
      <c r="H45" s="42"/>
      <c r="I45" s="43"/>
    </row>
    <row r="46" spans="1:9" x14ac:dyDescent="0.25">
      <c r="A46" s="74" t="s">
        <v>48</v>
      </c>
      <c r="B46" s="75"/>
      <c r="C46" s="77"/>
      <c r="D46" s="44"/>
      <c r="E46" s="45"/>
      <c r="F46" s="45"/>
      <c r="G46" s="45"/>
      <c r="H46" s="45"/>
      <c r="I46" s="39">
        <f>I43</f>
        <v>2211222338.5699997</v>
      </c>
    </row>
    <row r="47" spans="1:9" ht="5.25" customHeight="1" x14ac:dyDescent="0.25">
      <c r="A47" s="7"/>
      <c r="B47" s="8"/>
      <c r="C47" s="9"/>
      <c r="D47" s="40"/>
      <c r="E47" s="40"/>
      <c r="F47" s="40"/>
      <c r="G47" s="35"/>
      <c r="H47" s="35"/>
      <c r="I47" s="40"/>
    </row>
    <row r="48" spans="1:9" x14ac:dyDescent="0.25">
      <c r="A48" s="74" t="s">
        <v>49</v>
      </c>
      <c r="B48" s="75"/>
      <c r="C48" s="77"/>
      <c r="D48" s="40"/>
      <c r="E48" s="40"/>
      <c r="F48" s="40"/>
      <c r="G48" s="35"/>
      <c r="H48" s="35"/>
      <c r="I48" s="40"/>
    </row>
    <row r="49" spans="1:9" x14ac:dyDescent="0.25">
      <c r="A49" s="7"/>
      <c r="B49" s="83" t="s">
        <v>50</v>
      </c>
      <c r="C49" s="84"/>
      <c r="D49" s="46">
        <f>SUM(D50:D57)</f>
        <v>41969490858</v>
      </c>
      <c r="E49" s="46">
        <f>SUM(E50:E57)</f>
        <v>-448418703.86999947</v>
      </c>
      <c r="F49" s="46">
        <f>SUM(F50:F57)</f>
        <v>41521072154.129997</v>
      </c>
      <c r="G49" s="39">
        <f>SUM(G50:G57)</f>
        <v>41521072154.129997</v>
      </c>
      <c r="H49" s="39">
        <f>SUM(H50:H57)</f>
        <v>41521072154.129997</v>
      </c>
      <c r="I49" s="38">
        <f t="shared" ref="I49:I57" si="4">+H49-D49</f>
        <v>-448418703.87000275</v>
      </c>
    </row>
    <row r="50" spans="1:9" x14ac:dyDescent="0.25">
      <c r="A50" s="7"/>
      <c r="B50" s="10"/>
      <c r="C50" s="11" t="s">
        <v>51</v>
      </c>
      <c r="D50" s="35">
        <v>23857429431</v>
      </c>
      <c r="E50" s="35">
        <v>51972864.86000061</v>
      </c>
      <c r="F50" s="35">
        <f t="shared" ref="F50:F59" si="5">SUM(D50:E50)</f>
        <v>23909402295.860001</v>
      </c>
      <c r="G50" s="35">
        <v>23909402295.860001</v>
      </c>
      <c r="H50" s="35">
        <v>23909402295.860001</v>
      </c>
      <c r="I50" s="36">
        <f t="shared" si="4"/>
        <v>51972864.86000061</v>
      </c>
    </row>
    <row r="51" spans="1:9" x14ac:dyDescent="0.25">
      <c r="A51" s="7"/>
      <c r="B51" s="10"/>
      <c r="C51" s="11" t="s">
        <v>52</v>
      </c>
      <c r="D51" s="35">
        <v>4908029504</v>
      </c>
      <c r="E51" s="35">
        <v>-833246884.6500001</v>
      </c>
      <c r="F51" s="35">
        <f t="shared" si="5"/>
        <v>4074782619.3499999</v>
      </c>
      <c r="G51" s="35">
        <v>4074782619.3499999</v>
      </c>
      <c r="H51" s="35">
        <v>4074782619.3499999</v>
      </c>
      <c r="I51" s="36">
        <f t="shared" si="4"/>
        <v>-833246884.6500001</v>
      </c>
    </row>
    <row r="52" spans="1:9" x14ac:dyDescent="0.25">
      <c r="A52" s="7"/>
      <c r="B52" s="10"/>
      <c r="C52" s="11" t="s">
        <v>53</v>
      </c>
      <c r="D52" s="35">
        <v>4158301017</v>
      </c>
      <c r="E52" s="35">
        <v>228843181</v>
      </c>
      <c r="F52" s="35">
        <f t="shared" si="5"/>
        <v>4387144198</v>
      </c>
      <c r="G52" s="36">
        <f>531785566+3855358632</f>
        <v>4387144198</v>
      </c>
      <c r="H52" s="36">
        <v>4387144198</v>
      </c>
      <c r="I52" s="36">
        <f t="shared" si="4"/>
        <v>228843181</v>
      </c>
    </row>
    <row r="53" spans="1:9" ht="39" customHeight="1" x14ac:dyDescent="0.25">
      <c r="A53" s="7"/>
      <c r="B53" s="10"/>
      <c r="C53" s="12" t="s">
        <v>54</v>
      </c>
      <c r="D53" s="35">
        <v>4420035518</v>
      </c>
      <c r="E53" s="35">
        <v>41535588</v>
      </c>
      <c r="F53" s="35">
        <f t="shared" si="5"/>
        <v>4461571106</v>
      </c>
      <c r="G53" s="36">
        <v>4461571106</v>
      </c>
      <c r="H53" s="36">
        <v>4461571106</v>
      </c>
      <c r="I53" s="36">
        <f t="shared" si="4"/>
        <v>41535588</v>
      </c>
    </row>
    <row r="54" spans="1:9" x14ac:dyDescent="0.25">
      <c r="A54" s="7"/>
      <c r="B54" s="10"/>
      <c r="C54" s="11" t="s">
        <v>55</v>
      </c>
      <c r="D54" s="35">
        <v>1531901930</v>
      </c>
      <c r="E54" s="35">
        <v>-4580004</v>
      </c>
      <c r="F54" s="35">
        <f t="shared" si="5"/>
        <v>1527321926</v>
      </c>
      <c r="G54" s="35">
        <f>743064395+473739398+31354162+279163971</f>
        <v>1527321926</v>
      </c>
      <c r="H54" s="35">
        <v>1527321926</v>
      </c>
      <c r="I54" s="36">
        <f t="shared" si="4"/>
        <v>-4580004</v>
      </c>
    </row>
    <row r="55" spans="1:9" x14ac:dyDescent="0.25">
      <c r="A55" s="7"/>
      <c r="B55" s="10"/>
      <c r="C55" s="11" t="s">
        <v>56</v>
      </c>
      <c r="D55" s="35">
        <v>237470097</v>
      </c>
      <c r="E55" s="35">
        <v>43693945.920000017</v>
      </c>
      <c r="F55" s="35">
        <f t="shared" si="5"/>
        <v>281164042.92000002</v>
      </c>
      <c r="G55" s="35">
        <v>281164042.92000002</v>
      </c>
      <c r="H55" s="35">
        <v>281164042.92000002</v>
      </c>
      <c r="I55" s="36">
        <f t="shared" si="4"/>
        <v>43693945.920000017</v>
      </c>
    </row>
    <row r="56" spans="1:9" ht="31.5" customHeight="1" x14ac:dyDescent="0.25">
      <c r="A56" s="7"/>
      <c r="B56" s="10"/>
      <c r="C56" s="12" t="s">
        <v>57</v>
      </c>
      <c r="D56" s="35">
        <v>243579286</v>
      </c>
      <c r="E56" s="35">
        <v>25115853</v>
      </c>
      <c r="F56" s="35">
        <f t="shared" si="5"/>
        <v>268695139</v>
      </c>
      <c r="G56" s="35">
        <v>268695139</v>
      </c>
      <c r="H56" s="35">
        <v>268695139</v>
      </c>
      <c r="I56" s="36">
        <f t="shared" si="4"/>
        <v>25115853</v>
      </c>
    </row>
    <row r="57" spans="1:9" x14ac:dyDescent="0.25">
      <c r="A57" s="7"/>
      <c r="B57" s="10"/>
      <c r="C57" s="13" t="s">
        <v>58</v>
      </c>
      <c r="D57" s="35">
        <v>2612744075</v>
      </c>
      <c r="E57" s="35">
        <v>-1753248</v>
      </c>
      <c r="F57" s="35">
        <f t="shared" si="5"/>
        <v>2610990827</v>
      </c>
      <c r="G57" s="35">
        <v>2610990827</v>
      </c>
      <c r="H57" s="35">
        <v>2610990827</v>
      </c>
      <c r="I57" s="36">
        <f t="shared" si="4"/>
        <v>-1753248</v>
      </c>
    </row>
    <row r="58" spans="1:9" x14ac:dyDescent="0.25">
      <c r="A58" s="7"/>
      <c r="B58" s="47" t="s">
        <v>59</v>
      </c>
      <c r="C58" s="48"/>
      <c r="D58" s="39">
        <f>+D59+D60</f>
        <v>6237241008</v>
      </c>
      <c r="E58" s="39">
        <f>+E59+E60</f>
        <v>7085828050.9899979</v>
      </c>
      <c r="F58" s="39">
        <f>+F59+F60</f>
        <v>13323069058.989998</v>
      </c>
      <c r="G58" s="39">
        <f>+G59+G60</f>
        <v>13323069058.989998</v>
      </c>
      <c r="H58" s="39">
        <f>+H59+H60</f>
        <v>13323069058.989998</v>
      </c>
      <c r="I58" s="39">
        <f>+H58-D58</f>
        <v>7085828050.9899979</v>
      </c>
    </row>
    <row r="59" spans="1:9" x14ac:dyDescent="0.25">
      <c r="A59" s="7"/>
      <c r="B59" s="10"/>
      <c r="C59" s="11" t="s">
        <v>60</v>
      </c>
      <c r="D59" s="35">
        <v>2165650836</v>
      </c>
      <c r="E59" s="35">
        <v>1729113457.48</v>
      </c>
      <c r="F59" s="36">
        <f t="shared" si="5"/>
        <v>3894764293.48</v>
      </c>
      <c r="G59" s="35">
        <v>3894764293.48</v>
      </c>
      <c r="H59" s="35">
        <v>3894764293.48</v>
      </c>
      <c r="I59" s="36">
        <f>+H59-D59</f>
        <v>1729113457.48</v>
      </c>
    </row>
    <row r="60" spans="1:9" x14ac:dyDescent="0.25">
      <c r="A60" s="7"/>
      <c r="B60" s="10"/>
      <c r="C60" s="11" t="s">
        <v>61</v>
      </c>
      <c r="D60" s="35">
        <v>4071590172</v>
      </c>
      <c r="E60" s="35">
        <v>5356714593.5099983</v>
      </c>
      <c r="F60" s="36">
        <f>SUM(D60:E60)</f>
        <v>9428304765.5099983</v>
      </c>
      <c r="G60" s="35">
        <f>(8947789103.6+179735505.13+3616027.82+83688617.46+39184606+3670244+2278240+168342421.5)</f>
        <v>9428304765.5099983</v>
      </c>
      <c r="H60" s="35">
        <v>9428304765.5099983</v>
      </c>
      <c r="I60" s="36">
        <f>+H60-D60</f>
        <v>5356714593.5099983</v>
      </c>
    </row>
    <row r="61" spans="1:9" x14ac:dyDescent="0.25">
      <c r="A61" s="7"/>
      <c r="B61" s="8"/>
      <c r="C61" s="9" t="s">
        <v>62</v>
      </c>
      <c r="D61" s="35"/>
      <c r="E61" s="36"/>
      <c r="F61" s="35"/>
      <c r="G61" s="35"/>
      <c r="H61" s="35"/>
      <c r="I61" s="40"/>
    </row>
    <row r="62" spans="1:9" x14ac:dyDescent="0.25">
      <c r="A62" s="7"/>
      <c r="B62" s="8"/>
      <c r="C62" s="9" t="s">
        <v>63</v>
      </c>
      <c r="D62" s="40"/>
      <c r="E62" s="36"/>
      <c r="F62" s="35"/>
      <c r="G62" s="35"/>
      <c r="H62" s="35"/>
      <c r="I62" s="40"/>
    </row>
    <row r="63" spans="1:9" x14ac:dyDescent="0.25">
      <c r="A63" s="7"/>
      <c r="B63" s="83" t="s">
        <v>64</v>
      </c>
      <c r="C63" s="84"/>
      <c r="D63" s="40"/>
      <c r="E63" s="36"/>
      <c r="F63" s="35"/>
      <c r="G63" s="35"/>
      <c r="H63" s="35"/>
      <c r="I63" s="40"/>
    </row>
    <row r="64" spans="1:9" ht="28.5" customHeight="1" x14ac:dyDescent="0.25">
      <c r="A64" s="7"/>
      <c r="B64" s="8"/>
      <c r="C64" s="14" t="s">
        <v>65</v>
      </c>
      <c r="D64" s="40"/>
      <c r="E64" s="36"/>
      <c r="F64" s="35"/>
      <c r="G64" s="35"/>
      <c r="H64" s="35"/>
      <c r="I64" s="40"/>
    </row>
    <row r="65" spans="1:9" x14ac:dyDescent="0.25">
      <c r="A65" s="7"/>
      <c r="B65" s="8"/>
      <c r="C65" s="9" t="s">
        <v>66</v>
      </c>
      <c r="D65" s="40"/>
      <c r="E65" s="36"/>
      <c r="F65" s="35"/>
      <c r="G65" s="35"/>
      <c r="H65" s="35"/>
      <c r="I65" s="40"/>
    </row>
    <row r="66" spans="1:9" x14ac:dyDescent="0.25">
      <c r="A66" s="7"/>
      <c r="B66" s="83" t="s">
        <v>67</v>
      </c>
      <c r="C66" s="84"/>
      <c r="D66" s="40"/>
      <c r="E66" s="40"/>
      <c r="F66" s="35"/>
      <c r="G66" s="35"/>
      <c r="H66" s="35"/>
      <c r="I66" s="40"/>
    </row>
    <row r="67" spans="1:9" x14ac:dyDescent="0.25">
      <c r="A67" s="7"/>
      <c r="B67" s="83" t="s">
        <v>68</v>
      </c>
      <c r="C67" s="84"/>
      <c r="D67" s="40"/>
      <c r="E67" s="40"/>
      <c r="F67" s="35"/>
      <c r="G67" s="35"/>
      <c r="H67" s="35"/>
      <c r="I67" s="40"/>
    </row>
    <row r="68" spans="1:9" ht="6.75" customHeight="1" x14ac:dyDescent="0.25">
      <c r="A68" s="7"/>
      <c r="B68" s="83"/>
      <c r="C68" s="84"/>
      <c r="D68" s="40"/>
      <c r="E68" s="40"/>
      <c r="F68" s="35"/>
      <c r="G68" s="35"/>
      <c r="H68" s="35"/>
      <c r="I68" s="40"/>
    </row>
    <row r="69" spans="1:9" x14ac:dyDescent="0.25">
      <c r="A69" s="74" t="s">
        <v>69</v>
      </c>
      <c r="B69" s="75"/>
      <c r="C69" s="77"/>
      <c r="D69" s="37">
        <f>+D49+D58+D63+D66+D67</f>
        <v>48206731866</v>
      </c>
      <c r="E69" s="37">
        <f>+E49+E58+E63+E66+E67</f>
        <v>6637409347.119998</v>
      </c>
      <c r="F69" s="39">
        <f>D69+E69</f>
        <v>54844141213.119995</v>
      </c>
      <c r="G69" s="39">
        <f>+G49+G58+G63+G66+G67</f>
        <v>54844141213.119995</v>
      </c>
      <c r="H69" s="39">
        <f>+H49+H58+H63+H66+H67</f>
        <v>54844141213.119995</v>
      </c>
      <c r="I69" s="38">
        <f>+H69-D69</f>
        <v>6637409347.1199951</v>
      </c>
    </row>
    <row r="70" spans="1:9" ht="4.5" customHeight="1" x14ac:dyDescent="0.25">
      <c r="A70" s="7"/>
      <c r="B70" s="83"/>
      <c r="C70" s="84"/>
      <c r="D70" s="40"/>
      <c r="E70" s="40"/>
      <c r="F70" s="40"/>
      <c r="G70" s="35"/>
      <c r="H70" s="35"/>
      <c r="I70" s="40"/>
    </row>
    <row r="71" spans="1:9" x14ac:dyDescent="0.25">
      <c r="A71" s="74" t="s">
        <v>70</v>
      </c>
      <c r="B71" s="75"/>
      <c r="C71" s="77"/>
      <c r="D71" s="40">
        <v>0</v>
      </c>
      <c r="E71" s="40">
        <v>0</v>
      </c>
      <c r="F71" s="40">
        <v>0</v>
      </c>
      <c r="G71" s="35">
        <v>0</v>
      </c>
      <c r="H71" s="35">
        <v>0</v>
      </c>
      <c r="I71" s="40">
        <f t="shared" ref="I71" si="6">+H71-F71</f>
        <v>0</v>
      </c>
    </row>
    <row r="72" spans="1:9" x14ac:dyDescent="0.25">
      <c r="A72" s="7"/>
      <c r="B72" s="83" t="s">
        <v>71</v>
      </c>
      <c r="C72" s="84"/>
      <c r="D72" s="40"/>
      <c r="E72" s="40"/>
      <c r="F72" s="35"/>
      <c r="G72" s="35"/>
      <c r="H72" s="35"/>
      <c r="I72" s="35"/>
    </row>
    <row r="73" spans="1:9" ht="5.25" customHeight="1" x14ac:dyDescent="0.25">
      <c r="A73" s="7"/>
      <c r="B73" s="83"/>
      <c r="C73" s="84"/>
      <c r="D73" s="40"/>
      <c r="E73" s="40"/>
      <c r="F73" s="40"/>
      <c r="G73" s="35"/>
      <c r="H73" s="35"/>
      <c r="I73" s="40"/>
    </row>
    <row r="74" spans="1:9" x14ac:dyDescent="0.25">
      <c r="A74" s="74" t="s">
        <v>72</v>
      </c>
      <c r="B74" s="75"/>
      <c r="C74" s="77"/>
      <c r="D74" s="37">
        <f>+D43+D69+D72</f>
        <v>95471978325</v>
      </c>
      <c r="E74" s="37">
        <f>+E43+E69+E72</f>
        <v>8848631685.6899967</v>
      </c>
      <c r="F74" s="39">
        <f>+F43+F69+F72</f>
        <v>104320610010.69</v>
      </c>
      <c r="G74" s="39">
        <f>+G43+G69+G72</f>
        <v>104320610010.69</v>
      </c>
      <c r="H74" s="39">
        <f>+H43+H69+H72</f>
        <v>104320610010.69</v>
      </c>
      <c r="I74" s="38">
        <f>+H74-D74</f>
        <v>8848631685.6900024</v>
      </c>
    </row>
    <row r="75" spans="1:9" ht="3.75" customHeight="1" x14ac:dyDescent="0.25">
      <c r="A75" s="7"/>
      <c r="B75" s="83"/>
      <c r="C75" s="84"/>
      <c r="D75" s="40"/>
      <c r="E75" s="40"/>
      <c r="F75" s="40"/>
      <c r="G75" s="35"/>
      <c r="H75" s="35"/>
      <c r="I75" s="40"/>
    </row>
    <row r="76" spans="1:9" ht="13.5" customHeight="1" x14ac:dyDescent="0.25">
      <c r="A76" s="7"/>
      <c r="B76" s="75" t="s">
        <v>73</v>
      </c>
      <c r="C76" s="77"/>
      <c r="D76" s="40"/>
      <c r="E76" s="40"/>
      <c r="F76" s="40"/>
      <c r="G76" s="35"/>
      <c r="H76" s="35"/>
      <c r="I76" s="40"/>
    </row>
    <row r="77" spans="1:9" ht="25.5" customHeight="1" x14ac:dyDescent="0.25">
      <c r="A77" s="7"/>
      <c r="B77" s="89" t="s">
        <v>74</v>
      </c>
      <c r="C77" s="90"/>
      <c r="D77" s="40">
        <v>0</v>
      </c>
      <c r="E77" s="40">
        <v>0</v>
      </c>
      <c r="F77" s="35">
        <f t="shared" ref="F77" si="7">SUM(D77:E77)</f>
        <v>0</v>
      </c>
      <c r="G77" s="35">
        <v>0</v>
      </c>
      <c r="H77" s="40">
        <v>0</v>
      </c>
      <c r="I77" s="40">
        <f>+H77-D77</f>
        <v>0</v>
      </c>
    </row>
    <row r="78" spans="1:9" ht="27" customHeight="1" x14ac:dyDescent="0.25">
      <c r="A78" s="7"/>
      <c r="B78" s="85" t="s">
        <v>75</v>
      </c>
      <c r="C78" s="86"/>
      <c r="D78" s="40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</row>
    <row r="79" spans="1:9" x14ac:dyDescent="0.25">
      <c r="A79" s="7"/>
      <c r="B79" s="75" t="s">
        <v>76</v>
      </c>
      <c r="C79" s="77"/>
      <c r="D79" s="46">
        <v>0</v>
      </c>
      <c r="E79" s="46">
        <f>SUM(E77:E78)</f>
        <v>0</v>
      </c>
      <c r="F79" s="46">
        <f>SUM(F77:F78)</f>
        <v>0</v>
      </c>
      <c r="G79" s="46">
        <f>SUM(G77:G78)</f>
        <v>0</v>
      </c>
      <c r="H79" s="46">
        <f>SUM(H77:H78)</f>
        <v>0</v>
      </c>
      <c r="I79" s="46">
        <f>+H79-D79</f>
        <v>0</v>
      </c>
    </row>
    <row r="80" spans="1:9" ht="6.75" customHeight="1" thickBot="1" x14ac:dyDescent="0.3">
      <c r="A80" s="15"/>
      <c r="B80" s="87"/>
      <c r="C80" s="88"/>
      <c r="D80" s="34"/>
      <c r="E80" s="34"/>
      <c r="F80" s="34"/>
      <c r="G80" s="34"/>
      <c r="H80" s="34"/>
      <c r="I80" s="34"/>
    </row>
    <row r="81" spans="3:9" x14ac:dyDescent="0.25">
      <c r="D81" s="16"/>
      <c r="E81" s="16"/>
      <c r="F81" s="16"/>
      <c r="G81" s="16"/>
      <c r="H81" s="16"/>
    </row>
    <row r="82" spans="3:9" x14ac:dyDescent="0.25">
      <c r="C82" s="3"/>
      <c r="D82" s="16"/>
      <c r="E82" s="16"/>
      <c r="F82" s="16"/>
      <c r="G82" s="16"/>
      <c r="H82" s="17"/>
      <c r="I82" s="16"/>
    </row>
    <row r="83" spans="3:9" x14ac:dyDescent="0.25">
      <c r="D83" s="16"/>
      <c r="E83" s="16"/>
      <c r="F83" s="16"/>
      <c r="G83" s="16"/>
      <c r="H83" s="17"/>
    </row>
    <row r="84" spans="3:9" x14ac:dyDescent="0.25">
      <c r="E84" s="17"/>
      <c r="G84" s="16"/>
      <c r="H84" s="17"/>
    </row>
    <row r="85" spans="3:9" s="20" customFormat="1" x14ac:dyDescent="0.25">
      <c r="D85" s="21"/>
      <c r="E85" s="22"/>
      <c r="F85" s="21"/>
      <c r="G85" s="21"/>
      <c r="H85" s="21"/>
      <c r="I85" s="21"/>
    </row>
    <row r="86" spans="3:9" s="20" customFormat="1" x14ac:dyDescent="0.25">
      <c r="D86" s="21"/>
      <c r="E86" s="21"/>
      <c r="F86" s="21"/>
      <c r="G86" s="21"/>
      <c r="H86" s="21"/>
      <c r="I86" s="21"/>
    </row>
    <row r="87" spans="3:9" s="20" customFormat="1" x14ac:dyDescent="0.25">
      <c r="D87" s="18"/>
      <c r="E87" s="19"/>
      <c r="F87" s="21"/>
      <c r="G87" s="21"/>
      <c r="H87" s="21"/>
      <c r="I87" s="21"/>
    </row>
    <row r="88" spans="3:9" s="20" customFormat="1" x14ac:dyDescent="0.25">
      <c r="C88" s="24"/>
      <c r="D88" s="21"/>
      <c r="E88" s="21"/>
      <c r="F88" s="21"/>
      <c r="G88" s="21"/>
      <c r="H88" s="21"/>
      <c r="I88" s="21"/>
    </row>
    <row r="89" spans="3:9" s="20" customFormat="1" x14ac:dyDescent="0.25">
      <c r="C89" s="24"/>
      <c r="D89" s="21"/>
      <c r="E89" s="21"/>
      <c r="F89" s="21"/>
      <c r="G89" s="25"/>
      <c r="H89" s="21"/>
      <c r="I89" s="21"/>
    </row>
    <row r="90" spans="3:9" s="20" customFormat="1" x14ac:dyDescent="0.25">
      <c r="C90" s="24"/>
      <c r="D90" s="21"/>
      <c r="E90" s="21"/>
      <c r="F90" s="21"/>
      <c r="G90" s="26"/>
      <c r="H90" s="21"/>
      <c r="I90" s="21"/>
    </row>
    <row r="91" spans="3:9" s="20" customFormat="1" x14ac:dyDescent="0.25">
      <c r="C91" s="24"/>
      <c r="D91" s="21"/>
      <c r="E91" s="21"/>
      <c r="F91" s="21"/>
      <c r="G91" s="26"/>
      <c r="H91" s="21"/>
      <c r="I91" s="21"/>
    </row>
    <row r="92" spans="3:9" s="20" customFormat="1" x14ac:dyDescent="0.25">
      <c r="C92" s="24"/>
      <c r="D92" s="21"/>
      <c r="E92" s="21"/>
      <c r="F92" s="21"/>
      <c r="G92" s="26"/>
      <c r="H92" s="21"/>
      <c r="I92" s="21"/>
    </row>
    <row r="93" spans="3:9" s="20" customFormat="1" x14ac:dyDescent="0.25">
      <c r="C93" s="24"/>
      <c r="D93" s="21"/>
      <c r="E93" s="21"/>
      <c r="F93" s="21"/>
      <c r="G93" s="26"/>
      <c r="H93" s="21"/>
      <c r="I93" s="21"/>
    </row>
    <row r="94" spans="3:9" s="20" customFormat="1" x14ac:dyDescent="0.25">
      <c r="C94" s="24"/>
      <c r="D94" s="21"/>
      <c r="E94" s="21"/>
      <c r="F94" s="21"/>
      <c r="G94" s="21"/>
      <c r="H94" s="21"/>
      <c r="I94" s="21"/>
    </row>
    <row r="95" spans="3:9" s="20" customFormat="1" x14ac:dyDescent="0.25">
      <c r="C95" s="24"/>
      <c r="D95" s="21"/>
      <c r="E95" s="21"/>
      <c r="F95" s="21"/>
      <c r="G95" s="21"/>
      <c r="H95" s="21"/>
      <c r="I95" s="21"/>
    </row>
    <row r="96" spans="3:9" s="20" customFormat="1" x14ac:dyDescent="0.25">
      <c r="D96" s="21"/>
      <c r="E96" s="21"/>
      <c r="F96" s="21"/>
      <c r="G96" s="21"/>
      <c r="H96" s="21"/>
      <c r="I96" s="21"/>
    </row>
    <row r="97" spans="1:9" s="20" customFormat="1" x14ac:dyDescent="0.25">
      <c r="D97" s="21"/>
      <c r="E97" s="21"/>
      <c r="F97" s="21"/>
      <c r="G97" s="21"/>
      <c r="H97" s="21"/>
      <c r="I97" s="21"/>
    </row>
    <row r="98" spans="1:9" s="23" customFormat="1" x14ac:dyDescent="0.25">
      <c r="A98" s="20"/>
      <c r="B98" s="20"/>
      <c r="C98" s="20"/>
      <c r="D98" s="21"/>
      <c r="E98" s="21"/>
      <c r="F98" s="21"/>
      <c r="G98" s="21"/>
      <c r="H98" s="21"/>
      <c r="I98" s="21"/>
    </row>
    <row r="99" spans="1:9" s="23" customFormat="1" x14ac:dyDescent="0.25">
      <c r="A99" s="20"/>
      <c r="B99" s="20"/>
      <c r="C99" s="20"/>
      <c r="D99" s="21"/>
      <c r="E99" s="21"/>
      <c r="F99" s="21"/>
      <c r="G99" s="21"/>
      <c r="H99" s="21"/>
      <c r="I99" s="21"/>
    </row>
    <row r="100" spans="1:9" s="23" customFormat="1" x14ac:dyDescent="0.25">
      <c r="A100" s="20"/>
      <c r="B100" s="20"/>
      <c r="C100" s="20"/>
      <c r="D100" s="21"/>
      <c r="E100" s="21"/>
      <c r="F100" s="21"/>
      <c r="G100" s="21"/>
      <c r="H100" s="21"/>
      <c r="I100" s="21"/>
    </row>
    <row r="101" spans="1:9" s="20" customFormat="1" x14ac:dyDescent="0.25">
      <c r="D101" s="21"/>
      <c r="E101" s="21"/>
      <c r="F101" s="21"/>
      <c r="G101" s="21"/>
      <c r="H101" s="21"/>
      <c r="I101" s="21"/>
    </row>
    <row r="102" spans="1:9" s="20" customFormat="1" x14ac:dyDescent="0.25">
      <c r="D102" s="21"/>
      <c r="E102" s="21"/>
      <c r="F102" s="21"/>
      <c r="G102" s="21"/>
      <c r="H102" s="21"/>
      <c r="I102" s="21"/>
    </row>
    <row r="103" spans="1:9" s="23" customFormat="1" ht="48" customHeight="1" x14ac:dyDescent="0.25">
      <c r="A103" s="20"/>
      <c r="B103" s="20"/>
      <c r="C103" s="20"/>
      <c r="D103" s="21"/>
      <c r="E103" s="21"/>
      <c r="F103" s="21"/>
      <c r="G103" s="21"/>
      <c r="H103" s="21"/>
      <c r="I103" s="33"/>
    </row>
    <row r="104" spans="1:9" s="20" customFormat="1" x14ac:dyDescent="0.25">
      <c r="D104" s="21"/>
      <c r="E104" s="21"/>
      <c r="F104" s="21"/>
      <c r="G104" s="21"/>
      <c r="H104" s="21"/>
      <c r="I104" s="21"/>
    </row>
    <row r="105" spans="1:9" s="23" customFormat="1" x14ac:dyDescent="0.25">
      <c r="A105" s="20"/>
      <c r="B105" s="20"/>
      <c r="C105" s="20"/>
      <c r="D105" s="21"/>
      <c r="E105" s="21"/>
      <c r="F105" s="21"/>
      <c r="G105" s="21"/>
      <c r="H105" s="21"/>
      <c r="I105" s="27"/>
    </row>
    <row r="106" spans="1:9" s="23" customFormat="1" x14ac:dyDescent="0.25">
      <c r="A106" s="20"/>
      <c r="B106" s="20"/>
      <c r="C106" s="20"/>
      <c r="D106" s="21"/>
      <c r="E106" s="21"/>
      <c r="F106" s="21"/>
      <c r="G106" s="21"/>
      <c r="H106" s="21"/>
      <c r="I106" s="27"/>
    </row>
    <row r="107" spans="1:9" s="23" customFormat="1" x14ac:dyDescent="0.25">
      <c r="A107" s="20"/>
      <c r="B107" s="20"/>
      <c r="C107" s="20"/>
      <c r="D107" s="21"/>
      <c r="E107" s="21"/>
      <c r="F107" s="21"/>
      <c r="G107" s="21"/>
      <c r="H107" s="21"/>
      <c r="I107" s="27"/>
    </row>
    <row r="108" spans="1:9" s="23" customFormat="1" x14ac:dyDescent="0.25">
      <c r="A108" s="20"/>
      <c r="B108" s="20"/>
      <c r="C108" s="20"/>
      <c r="D108" s="21"/>
      <c r="E108" s="21"/>
      <c r="F108" s="21"/>
      <c r="G108" s="21"/>
      <c r="H108" s="21"/>
      <c r="I108" s="21"/>
    </row>
    <row r="109" spans="1:9" s="23" customFormat="1" x14ac:dyDescent="0.25">
      <c r="A109" s="20"/>
      <c r="B109" s="20"/>
      <c r="C109" s="20"/>
      <c r="D109" s="21"/>
      <c r="E109" s="21"/>
      <c r="F109" s="21"/>
      <c r="G109" s="21"/>
      <c r="H109" s="21"/>
      <c r="I109" s="21"/>
    </row>
    <row r="110" spans="1:9" s="23" customFormat="1" x14ac:dyDescent="0.25">
      <c r="A110" s="20"/>
      <c r="B110" s="20"/>
      <c r="C110" s="20"/>
      <c r="D110" s="21"/>
      <c r="E110" s="21"/>
      <c r="F110" s="21"/>
      <c r="G110" s="21"/>
      <c r="H110" s="21"/>
      <c r="I110" s="21"/>
    </row>
    <row r="111" spans="1:9" s="20" customFormat="1" x14ac:dyDescent="0.25">
      <c r="D111" s="21"/>
      <c r="E111" s="21"/>
      <c r="F111" s="21"/>
      <c r="G111" s="21"/>
      <c r="H111" s="21"/>
      <c r="I111" s="21"/>
    </row>
    <row r="112" spans="1:9" s="23" customFormat="1" x14ac:dyDescent="0.25">
      <c r="A112" s="20"/>
      <c r="B112" s="20"/>
      <c r="C112" s="20"/>
      <c r="D112" s="21"/>
      <c r="E112" s="21"/>
      <c r="F112" s="21"/>
      <c r="G112" s="21"/>
      <c r="H112" s="21"/>
      <c r="I112" s="21"/>
    </row>
    <row r="113" spans="4:9" s="20" customFormat="1" x14ac:dyDescent="0.25">
      <c r="D113" s="21"/>
      <c r="E113" s="21"/>
      <c r="F113" s="21"/>
      <c r="G113" s="21"/>
      <c r="H113" s="21"/>
      <c r="I113" s="27"/>
    </row>
    <row r="114" spans="4:9" s="20" customFormat="1" x14ac:dyDescent="0.25">
      <c r="D114" s="21"/>
      <c r="E114" s="21"/>
      <c r="F114" s="21"/>
      <c r="G114" s="21"/>
      <c r="H114" s="21"/>
      <c r="I114" s="21"/>
    </row>
    <row r="115" spans="4:9" s="20" customFormat="1" x14ac:dyDescent="0.25">
      <c r="D115" s="21"/>
      <c r="E115" s="21"/>
      <c r="F115" s="21"/>
      <c r="G115" s="21"/>
      <c r="H115" s="21"/>
      <c r="I115" s="21"/>
    </row>
    <row r="116" spans="4:9" s="20" customFormat="1" x14ac:dyDescent="0.25">
      <c r="D116" s="21"/>
      <c r="E116" s="21"/>
      <c r="F116" s="21"/>
      <c r="G116" s="21"/>
      <c r="H116" s="21"/>
      <c r="I116" s="28"/>
    </row>
    <row r="117" spans="4:9" s="20" customFormat="1" x14ac:dyDescent="0.25">
      <c r="D117" s="21"/>
      <c r="E117" s="21"/>
      <c r="F117" s="21"/>
      <c r="G117" s="21"/>
      <c r="H117" s="21"/>
      <c r="I117" s="29"/>
    </row>
    <row r="118" spans="4:9" s="20" customFormat="1" x14ac:dyDescent="0.25">
      <c r="D118" s="21"/>
      <c r="E118" s="21"/>
      <c r="F118" s="21"/>
      <c r="G118" s="21"/>
      <c r="H118" s="21"/>
      <c r="I118" s="21"/>
    </row>
    <row r="119" spans="4:9" s="20" customFormat="1" x14ac:dyDescent="0.25">
      <c r="D119" s="21"/>
      <c r="E119" s="21"/>
      <c r="F119" s="21"/>
      <c r="G119" s="21"/>
      <c r="H119" s="21"/>
      <c r="I119" s="21"/>
    </row>
    <row r="120" spans="4:9" s="20" customFormat="1" x14ac:dyDescent="0.25">
      <c r="D120" s="21"/>
      <c r="E120" s="21"/>
      <c r="F120" s="21"/>
      <c r="G120" s="21"/>
      <c r="H120" s="21"/>
      <c r="I120" s="21"/>
    </row>
    <row r="121" spans="4:9" s="20" customFormat="1" x14ac:dyDescent="0.25">
      <c r="D121" s="21"/>
      <c r="E121" s="21"/>
      <c r="F121" s="21"/>
      <c r="G121" s="21"/>
      <c r="H121" s="29"/>
      <c r="I121" s="28"/>
    </row>
    <row r="122" spans="4:9" s="20" customFormat="1" x14ac:dyDescent="0.25">
      <c r="D122" s="21"/>
      <c r="E122" s="21"/>
      <c r="F122" s="21"/>
      <c r="G122" s="21"/>
      <c r="H122" s="21"/>
      <c r="I122" s="21"/>
    </row>
    <row r="123" spans="4:9" s="20" customFormat="1" x14ac:dyDescent="0.25">
      <c r="D123" s="21"/>
      <c r="E123" s="21"/>
      <c r="F123" s="21"/>
      <c r="G123" s="21"/>
      <c r="H123" s="21"/>
      <c r="I123" s="27"/>
    </row>
    <row r="124" spans="4:9" s="20" customFormat="1" x14ac:dyDescent="0.25">
      <c r="D124" s="21"/>
      <c r="E124" s="21"/>
      <c r="F124" s="21"/>
      <c r="G124" s="21"/>
      <c r="H124" s="21"/>
      <c r="I124" s="21"/>
    </row>
    <row r="125" spans="4:9" s="20" customFormat="1" x14ac:dyDescent="0.25">
      <c r="D125" s="21"/>
      <c r="E125" s="21"/>
      <c r="F125" s="21"/>
      <c r="G125" s="21"/>
      <c r="H125" s="21"/>
      <c r="I125" s="21"/>
    </row>
    <row r="126" spans="4:9" s="20" customFormat="1" x14ac:dyDescent="0.25">
      <c r="D126" s="21"/>
      <c r="E126" s="21"/>
      <c r="F126" s="21"/>
      <c r="G126" s="21"/>
      <c r="H126" s="21"/>
      <c r="I126" s="21"/>
    </row>
    <row r="127" spans="4:9" s="20" customFormat="1" x14ac:dyDescent="0.25">
      <c r="D127" s="21"/>
      <c r="E127" s="21"/>
      <c r="F127" s="21"/>
      <c r="G127" s="21"/>
      <c r="H127" s="21"/>
      <c r="I127" s="21"/>
    </row>
    <row r="128" spans="4:9" s="20" customFormat="1" x14ac:dyDescent="0.25">
      <c r="D128" s="21"/>
      <c r="E128" s="21"/>
      <c r="F128" s="21"/>
      <c r="G128" s="21"/>
      <c r="H128" s="21"/>
      <c r="I128" s="21"/>
    </row>
    <row r="129" spans="4:9" s="20" customFormat="1" x14ac:dyDescent="0.25">
      <c r="D129" s="21"/>
      <c r="E129" s="21"/>
      <c r="F129" s="21"/>
      <c r="G129" s="30"/>
      <c r="H129" s="31"/>
      <c r="I129" s="21"/>
    </row>
    <row r="130" spans="4:9" s="20" customFormat="1" x14ac:dyDescent="0.25">
      <c r="D130" s="21"/>
      <c r="E130" s="21"/>
      <c r="F130" s="21"/>
      <c r="G130" s="30"/>
      <c r="H130" s="21"/>
      <c r="I130" s="21"/>
    </row>
    <row r="131" spans="4:9" s="20" customFormat="1" x14ac:dyDescent="0.25">
      <c r="D131" s="21"/>
      <c r="E131" s="21"/>
      <c r="F131" s="21"/>
      <c r="G131" s="30"/>
      <c r="H131" s="21"/>
      <c r="I131" s="21"/>
    </row>
    <row r="132" spans="4:9" s="20" customFormat="1" x14ac:dyDescent="0.25">
      <c r="D132" s="21"/>
      <c r="E132" s="21"/>
      <c r="F132" s="21"/>
      <c r="G132" s="30"/>
      <c r="H132" s="21"/>
      <c r="I132" s="21"/>
    </row>
    <row r="133" spans="4:9" s="20" customFormat="1" x14ac:dyDescent="0.25">
      <c r="D133" s="21"/>
      <c r="E133" s="21"/>
      <c r="F133" s="21"/>
      <c r="G133" s="30"/>
      <c r="H133" s="21"/>
      <c r="I133" s="21"/>
    </row>
    <row r="134" spans="4:9" s="20" customFormat="1" x14ac:dyDescent="0.25">
      <c r="D134" s="21"/>
      <c r="E134" s="21"/>
      <c r="F134" s="21"/>
      <c r="G134" s="30"/>
      <c r="H134" s="21"/>
      <c r="I134" s="21"/>
    </row>
    <row r="135" spans="4:9" s="20" customFormat="1" x14ac:dyDescent="0.25">
      <c r="D135" s="21"/>
      <c r="E135" s="21"/>
      <c r="F135" s="21"/>
      <c r="G135" s="30"/>
      <c r="H135" s="32"/>
      <c r="I135" s="21"/>
    </row>
    <row r="136" spans="4:9" s="20" customFormat="1" x14ac:dyDescent="0.25">
      <c r="D136" s="21"/>
      <c r="E136" s="21"/>
      <c r="F136" s="21"/>
      <c r="G136" s="30"/>
      <c r="H136" s="21"/>
      <c r="I136" s="21"/>
    </row>
    <row r="137" spans="4:9" s="20" customFormat="1" x14ac:dyDescent="0.25">
      <c r="D137" s="21"/>
      <c r="E137" s="21"/>
      <c r="F137" s="21"/>
      <c r="G137" s="30"/>
      <c r="H137" s="21"/>
      <c r="I137" s="21"/>
    </row>
    <row r="138" spans="4:9" s="20" customFormat="1" x14ac:dyDescent="0.25">
      <c r="D138" s="21"/>
      <c r="E138" s="21"/>
      <c r="F138" s="21"/>
      <c r="G138" s="21"/>
      <c r="H138" s="21"/>
      <c r="I138" s="21"/>
    </row>
    <row r="139" spans="4:9" s="20" customFormat="1" x14ac:dyDescent="0.25">
      <c r="D139" s="21"/>
      <c r="E139" s="21"/>
      <c r="F139" s="21"/>
      <c r="G139" s="21"/>
      <c r="H139" s="21"/>
      <c r="I139" s="21"/>
    </row>
    <row r="140" spans="4:9" s="20" customFormat="1" x14ac:dyDescent="0.25">
      <c r="D140" s="21"/>
      <c r="E140" s="21"/>
      <c r="F140" s="21"/>
      <c r="G140" s="21"/>
      <c r="H140" s="21"/>
      <c r="I140" s="21"/>
    </row>
    <row r="141" spans="4:9" s="20" customFormat="1" x14ac:dyDescent="0.25">
      <c r="D141" s="21"/>
      <c r="E141" s="21"/>
      <c r="F141" s="21"/>
      <c r="G141" s="21"/>
      <c r="H141" s="21"/>
      <c r="I141" s="21"/>
    </row>
    <row r="142" spans="4:9" s="20" customFormat="1" x14ac:dyDescent="0.25">
      <c r="D142" s="21"/>
      <c r="E142" s="21"/>
      <c r="F142" s="21"/>
      <c r="G142" s="21"/>
      <c r="H142" s="21"/>
      <c r="I142" s="21"/>
    </row>
    <row r="143" spans="4:9" s="20" customFormat="1" x14ac:dyDescent="0.25">
      <c r="D143" s="21"/>
      <c r="E143" s="21"/>
      <c r="F143" s="21"/>
      <c r="G143" s="21"/>
      <c r="H143" s="21"/>
      <c r="I143" s="21"/>
    </row>
    <row r="144" spans="4:9" s="20" customFormat="1" x14ac:dyDescent="0.25">
      <c r="D144" s="21"/>
      <c r="E144" s="21"/>
      <c r="F144" s="21"/>
      <c r="G144" s="21"/>
      <c r="H144" s="21"/>
      <c r="I144" s="21"/>
    </row>
    <row r="145" spans="4:9" s="20" customFormat="1" x14ac:dyDescent="0.25">
      <c r="D145" s="21"/>
      <c r="E145" s="21"/>
      <c r="F145" s="21"/>
      <c r="G145" s="21"/>
      <c r="H145" s="21"/>
      <c r="I145" s="21"/>
    </row>
    <row r="146" spans="4:9" s="20" customFormat="1" x14ac:dyDescent="0.25">
      <c r="D146" s="21"/>
      <c r="E146" s="21"/>
      <c r="F146" s="21"/>
      <c r="G146" s="21"/>
      <c r="H146" s="21"/>
      <c r="I146" s="21"/>
    </row>
    <row r="147" spans="4:9" s="20" customFormat="1" x14ac:dyDescent="0.25">
      <c r="D147" s="21"/>
      <c r="E147" s="21"/>
      <c r="F147" s="21"/>
      <c r="G147" s="21"/>
      <c r="H147" s="21"/>
      <c r="I147" s="21"/>
    </row>
    <row r="148" spans="4:9" s="20" customFormat="1" x14ac:dyDescent="0.25">
      <c r="D148" s="21"/>
      <c r="E148" s="21"/>
      <c r="F148" s="21"/>
      <c r="G148" s="21"/>
      <c r="H148" s="21"/>
      <c r="I148" s="21"/>
    </row>
    <row r="149" spans="4:9" s="20" customFormat="1" x14ac:dyDescent="0.25">
      <c r="D149" s="21"/>
      <c r="E149" s="21"/>
      <c r="F149" s="21"/>
      <c r="G149" s="21"/>
      <c r="H149" s="21"/>
      <c r="I149" s="21"/>
    </row>
    <row r="150" spans="4:9" s="20" customFormat="1" x14ac:dyDescent="0.25">
      <c r="D150" s="21"/>
      <c r="E150" s="21"/>
      <c r="F150" s="21"/>
      <c r="G150" s="21"/>
      <c r="H150" s="21"/>
      <c r="I150" s="21"/>
    </row>
    <row r="151" spans="4:9" s="20" customFormat="1" x14ac:dyDescent="0.25">
      <c r="D151" s="21"/>
      <c r="E151" s="21"/>
      <c r="F151" s="21"/>
      <c r="G151" s="21"/>
      <c r="H151" s="21"/>
      <c r="I151" s="21"/>
    </row>
    <row r="152" spans="4:9" s="20" customFormat="1" x14ac:dyDescent="0.25">
      <c r="D152" s="21"/>
      <c r="E152" s="21"/>
      <c r="F152" s="21"/>
      <c r="G152" s="21"/>
      <c r="H152" s="21"/>
      <c r="I152" s="21"/>
    </row>
    <row r="153" spans="4:9" s="20" customFormat="1" x14ac:dyDescent="0.25">
      <c r="D153" s="21"/>
      <c r="E153" s="21"/>
      <c r="F153" s="21"/>
      <c r="G153" s="21"/>
      <c r="H153" s="21"/>
      <c r="I153" s="21"/>
    </row>
    <row r="154" spans="4:9" s="20" customFormat="1" x14ac:dyDescent="0.25">
      <c r="D154" s="21"/>
      <c r="E154" s="21"/>
      <c r="F154" s="21"/>
      <c r="G154" s="21"/>
      <c r="H154" s="21"/>
      <c r="I154" s="21"/>
    </row>
    <row r="155" spans="4:9" s="20" customFormat="1" x14ac:dyDescent="0.25">
      <c r="D155" s="21"/>
      <c r="E155" s="21"/>
      <c r="F155" s="21"/>
      <c r="G155" s="21"/>
      <c r="H155" s="21"/>
      <c r="I155" s="21"/>
    </row>
    <row r="156" spans="4:9" s="20" customFormat="1" x14ac:dyDescent="0.25">
      <c r="D156" s="21"/>
      <c r="E156" s="21"/>
      <c r="F156" s="21"/>
      <c r="G156" s="21"/>
      <c r="H156" s="21"/>
      <c r="I156" s="21"/>
    </row>
    <row r="157" spans="4:9" s="20" customFormat="1" x14ac:dyDescent="0.25">
      <c r="D157" s="21"/>
      <c r="E157" s="21"/>
      <c r="F157" s="21"/>
      <c r="G157" s="21"/>
      <c r="H157" s="21"/>
      <c r="I157" s="21"/>
    </row>
    <row r="158" spans="4:9" s="20" customFormat="1" x14ac:dyDescent="0.25">
      <c r="D158" s="21"/>
      <c r="E158" s="21"/>
      <c r="F158" s="21"/>
      <c r="G158" s="21"/>
      <c r="H158" s="21"/>
      <c r="I158" s="21"/>
    </row>
    <row r="159" spans="4:9" s="20" customFormat="1" x14ac:dyDescent="0.25">
      <c r="D159" s="21"/>
      <c r="E159" s="21"/>
      <c r="F159" s="21"/>
      <c r="G159" s="21"/>
      <c r="H159" s="21"/>
      <c r="I159" s="21"/>
    </row>
    <row r="160" spans="4:9" s="20" customFormat="1" x14ac:dyDescent="0.25">
      <c r="D160" s="21"/>
      <c r="E160" s="21"/>
      <c r="F160" s="21"/>
      <c r="G160" s="21"/>
      <c r="H160" s="21"/>
      <c r="I160" s="21"/>
    </row>
    <row r="161" spans="4:9" s="20" customFormat="1" x14ac:dyDescent="0.25">
      <c r="D161" s="21"/>
      <c r="E161" s="21"/>
      <c r="F161" s="21"/>
      <c r="G161" s="21"/>
      <c r="H161" s="21"/>
      <c r="I161" s="21"/>
    </row>
    <row r="162" spans="4:9" s="20" customFormat="1" x14ac:dyDescent="0.25">
      <c r="D162" s="21"/>
      <c r="E162" s="21"/>
      <c r="F162" s="21"/>
      <c r="G162" s="21"/>
      <c r="H162" s="21"/>
      <c r="I162" s="21"/>
    </row>
    <row r="163" spans="4:9" s="20" customFormat="1" x14ac:dyDescent="0.25">
      <c r="D163" s="21"/>
      <c r="E163" s="21"/>
      <c r="F163" s="21"/>
      <c r="G163" s="21"/>
      <c r="H163" s="21"/>
      <c r="I163" s="21"/>
    </row>
    <row r="164" spans="4:9" s="20" customFormat="1" x14ac:dyDescent="0.25">
      <c r="D164" s="21"/>
      <c r="E164" s="21"/>
      <c r="F164" s="21"/>
      <c r="G164" s="21"/>
      <c r="H164" s="21"/>
      <c r="I164" s="21"/>
    </row>
    <row r="165" spans="4:9" s="20" customFormat="1" x14ac:dyDescent="0.25">
      <c r="D165" s="21"/>
      <c r="E165" s="21"/>
      <c r="F165" s="21"/>
      <c r="G165" s="21"/>
      <c r="H165" s="21"/>
      <c r="I165" s="21"/>
    </row>
    <row r="166" spans="4:9" s="20" customFormat="1" x14ac:dyDescent="0.25">
      <c r="D166" s="21"/>
      <c r="E166" s="21"/>
      <c r="F166" s="21"/>
      <c r="G166" s="21"/>
      <c r="H166" s="21"/>
      <c r="I166" s="21"/>
    </row>
    <row r="167" spans="4:9" s="20" customFormat="1" x14ac:dyDescent="0.25">
      <c r="D167" s="21"/>
      <c r="E167" s="21"/>
      <c r="F167" s="21"/>
      <c r="G167" s="21"/>
      <c r="H167" s="21"/>
      <c r="I167" s="21"/>
    </row>
    <row r="168" spans="4:9" s="20" customFormat="1" x14ac:dyDescent="0.25">
      <c r="D168" s="21"/>
      <c r="E168" s="21"/>
      <c r="F168" s="21"/>
      <c r="G168" s="21"/>
      <c r="H168" s="21"/>
      <c r="I168" s="21"/>
    </row>
    <row r="169" spans="4:9" s="20" customFormat="1" x14ac:dyDescent="0.25">
      <c r="D169" s="21"/>
      <c r="E169" s="21"/>
      <c r="F169" s="21"/>
      <c r="G169" s="21"/>
      <c r="H169" s="21"/>
      <c r="I169" s="21"/>
    </row>
    <row r="170" spans="4:9" s="20" customFormat="1" x14ac:dyDescent="0.25">
      <c r="D170" s="21"/>
      <c r="E170" s="21"/>
      <c r="F170" s="21"/>
      <c r="G170" s="21"/>
      <c r="H170" s="21"/>
      <c r="I170" s="21"/>
    </row>
    <row r="171" spans="4:9" s="20" customFormat="1" x14ac:dyDescent="0.25">
      <c r="D171" s="21"/>
      <c r="E171" s="21"/>
      <c r="F171" s="21"/>
      <c r="G171" s="21"/>
      <c r="H171" s="21"/>
      <c r="I171" s="21"/>
    </row>
    <row r="172" spans="4:9" s="20" customFormat="1" x14ac:dyDescent="0.25">
      <c r="D172" s="21"/>
      <c r="E172" s="21"/>
      <c r="F172" s="21"/>
      <c r="G172" s="21"/>
      <c r="H172" s="21"/>
      <c r="I172" s="21"/>
    </row>
    <row r="173" spans="4:9" s="20" customFormat="1" x14ac:dyDescent="0.25">
      <c r="D173" s="21"/>
      <c r="E173" s="21"/>
      <c r="F173" s="21"/>
      <c r="G173" s="21"/>
      <c r="H173" s="21"/>
      <c r="I173" s="21"/>
    </row>
    <row r="174" spans="4:9" s="20" customFormat="1" x14ac:dyDescent="0.25">
      <c r="D174" s="21"/>
      <c r="E174" s="21"/>
      <c r="F174" s="21"/>
      <c r="G174" s="21"/>
      <c r="H174" s="21"/>
      <c r="I174" s="21"/>
    </row>
    <row r="175" spans="4:9" s="20" customFormat="1" x14ac:dyDescent="0.25">
      <c r="D175" s="21"/>
      <c r="E175" s="21"/>
      <c r="F175" s="21"/>
      <c r="G175" s="21"/>
      <c r="H175" s="21"/>
      <c r="I175" s="21"/>
    </row>
    <row r="176" spans="4:9" s="20" customFormat="1" x14ac:dyDescent="0.25">
      <c r="D176" s="21"/>
      <c r="E176" s="21"/>
      <c r="F176" s="21"/>
      <c r="G176" s="21"/>
      <c r="H176" s="21"/>
      <c r="I176" s="21"/>
    </row>
    <row r="177" spans="4:9" s="20" customFormat="1" x14ac:dyDescent="0.25">
      <c r="D177" s="21"/>
      <c r="E177" s="21"/>
      <c r="F177" s="21"/>
      <c r="G177" s="21"/>
      <c r="H177" s="21"/>
      <c r="I177" s="21"/>
    </row>
  </sheetData>
  <mergeCells count="51">
    <mergeCell ref="B78:C78"/>
    <mergeCell ref="B79:C79"/>
    <mergeCell ref="B80:C80"/>
    <mergeCell ref="B72:C72"/>
    <mergeCell ref="B73:C73"/>
    <mergeCell ref="A74:C74"/>
    <mergeCell ref="B75:C75"/>
    <mergeCell ref="B76:C76"/>
    <mergeCell ref="B77:C77"/>
    <mergeCell ref="A71:C71"/>
    <mergeCell ref="A45:C45"/>
    <mergeCell ref="A46:C46"/>
    <mergeCell ref="A48:C48"/>
    <mergeCell ref="B49:C49"/>
    <mergeCell ref="B58:C58"/>
    <mergeCell ref="B63:C63"/>
    <mergeCell ref="B66:C66"/>
    <mergeCell ref="B67:C67"/>
    <mergeCell ref="B68:C68"/>
    <mergeCell ref="A69:C69"/>
    <mergeCell ref="B70:C70"/>
    <mergeCell ref="A44:C44"/>
    <mergeCell ref="B11:C11"/>
    <mergeCell ref="B12:C12"/>
    <mergeCell ref="B14:C14"/>
    <mergeCell ref="B15:C15"/>
    <mergeCell ref="B16:C16"/>
    <mergeCell ref="A17:A18"/>
    <mergeCell ref="B17:C17"/>
    <mergeCell ref="B18:C18"/>
    <mergeCell ref="B30:C30"/>
    <mergeCell ref="B36:C36"/>
    <mergeCell ref="B37:C37"/>
    <mergeCell ref="B39:C39"/>
    <mergeCell ref="A43:C43"/>
    <mergeCell ref="B10:C10"/>
    <mergeCell ref="A2:I2"/>
    <mergeCell ref="A3:I3"/>
    <mergeCell ref="A4:I4"/>
    <mergeCell ref="A5:I5"/>
    <mergeCell ref="A6:C6"/>
    <mergeCell ref="D6:H6"/>
    <mergeCell ref="I6:I8"/>
    <mergeCell ref="A7:C7"/>
    <mergeCell ref="D7:D8"/>
    <mergeCell ref="E7:E8"/>
    <mergeCell ref="F7:F8"/>
    <mergeCell ref="G7:G8"/>
    <mergeCell ref="H7:H8"/>
    <mergeCell ref="A8:C8"/>
    <mergeCell ref="A9:C9"/>
  </mergeCells>
  <printOptions horizontalCentered="1"/>
  <pageMargins left="0" right="0" top="0.39370078740157483" bottom="0" header="0.31496062992125984" footer="0.31496062992125984"/>
  <pageSetup paperSize="9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F5</vt:lpstr>
      <vt:lpstr>'F5'!Área_de_impresión</vt:lpstr>
      <vt:lpstr>'F5'!Títulos_a_imprimir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Suelem Janeth González Rodríguez</cp:lastModifiedBy>
  <cp:lastPrinted>2025-01-31T00:22:15Z</cp:lastPrinted>
  <dcterms:created xsi:type="dcterms:W3CDTF">2024-01-30T01:20:58Z</dcterms:created>
  <dcterms:modified xsi:type="dcterms:W3CDTF">2025-04-30T06:15:56Z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F5_EAID_LDF.xlsx</vt:lpwstr>
  </property>
</Properties>
</file>